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айс ЦСР Групп\"/>
    </mc:Choice>
  </mc:AlternateContent>
  <xr:revisionPtr revIDLastSave="0" documentId="13_ncr:1_{D01A92C7-7928-40EA-9F0A-44155B7B05E2}" xr6:coauthVersionLast="46" xr6:coauthVersionMax="46" xr10:uidLastSave="{00000000-0000-0000-0000-000000000000}"/>
  <bookViews>
    <workbookView xWindow="-120" yWindow="-120" windowWidth="29040" windowHeight="15840" xr2:uid="{8BB3FD98-CB03-4A24-A171-51A91651F759}"/>
  </bookViews>
  <sheets>
    <sheet name="Лист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3" i="1" l="1"/>
  <c r="M132" i="1"/>
  <c r="M129" i="1"/>
  <c r="M128" i="1"/>
  <c r="M126" i="1"/>
  <c r="M125" i="1"/>
  <c r="M124" i="1"/>
  <c r="M121" i="1"/>
  <c r="M120" i="1"/>
  <c r="M116" i="1"/>
  <c r="M108" i="1"/>
  <c r="M105" i="1"/>
  <c r="M104" i="1"/>
  <c r="M96" i="1"/>
  <c r="M94" i="1"/>
  <c r="M421" i="1" l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7" i="1"/>
  <c r="M308" i="1"/>
  <c r="M309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303" i="1"/>
  <c r="M302" i="1"/>
  <c r="M301" i="1"/>
  <c r="M300" i="1"/>
  <c r="M299" i="1"/>
  <c r="M298" i="1"/>
  <c r="M297" i="1"/>
  <c r="M296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M206" i="1"/>
  <c r="M205" i="1"/>
  <c r="M204" i="1"/>
  <c r="M203" i="1"/>
  <c r="M202" i="1"/>
  <c r="M201" i="1"/>
  <c r="M200" i="1"/>
  <c r="M199" i="1"/>
  <c r="M198" i="1"/>
  <c r="M193" i="1"/>
  <c r="M192" i="1"/>
  <c r="M191" i="1"/>
  <c r="M190" i="1"/>
  <c r="M189" i="1"/>
  <c r="M188" i="1"/>
  <c r="M187" i="1"/>
  <c r="M186" i="1"/>
  <c r="M180" i="1"/>
  <c r="M179" i="1"/>
  <c r="M178" i="1"/>
  <c r="M177" i="1"/>
  <c r="M176" i="1"/>
  <c r="M175" i="1"/>
  <c r="M174" i="1"/>
  <c r="M173" i="1"/>
  <c r="M172" i="1"/>
  <c r="M171" i="1"/>
  <c r="M170" i="1"/>
  <c r="N26" i="1"/>
  <c r="N25" i="1"/>
  <c r="N24" i="1"/>
  <c r="N23" i="1"/>
  <c r="M118" i="1" l="1"/>
  <c r="M111" i="1"/>
  <c r="M110" i="1"/>
  <c r="M109" i="1"/>
  <c r="M106" i="1"/>
  <c r="M98" i="1"/>
  <c r="M103" i="1" s="1"/>
  <c r="M97" i="1"/>
  <c r="M102" i="1" s="1"/>
  <c r="M95" i="1"/>
  <c r="M100" i="1" s="1"/>
  <c r="M90" i="1"/>
  <c r="M93" i="1" s="1"/>
  <c r="M89" i="1"/>
  <c r="M88" i="1"/>
  <c r="M83" i="1"/>
  <c r="M87" i="1" s="1"/>
  <c r="M82" i="1"/>
  <c r="M81" i="1"/>
  <c r="M85" i="1" s="1"/>
  <c r="M80" i="1"/>
  <c r="M74" i="1"/>
  <c r="M79" i="1" s="1"/>
  <c r="M73" i="1"/>
  <c r="M72" i="1"/>
  <c r="M71" i="1"/>
  <c r="M70" i="1"/>
  <c r="M75" i="1" s="1"/>
  <c r="M66" i="1"/>
  <c r="M65" i="1"/>
  <c r="M68" i="1" s="1"/>
  <c r="M64" i="1"/>
  <c r="M58" i="1"/>
  <c r="M63" i="1" s="1"/>
  <c r="M57" i="1"/>
  <c r="M62" i="1" s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65" i="1" s="1"/>
  <c r="E247" i="1"/>
  <c r="E246" i="1"/>
  <c r="E245" i="1"/>
  <c r="E244" i="1"/>
  <c r="E243" i="1"/>
  <c r="E242" i="1"/>
  <c r="E241" i="1"/>
  <c r="E240" i="1"/>
  <c r="E239" i="1"/>
  <c r="E238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1" i="1"/>
  <c r="E140" i="1"/>
  <c r="E139" i="1"/>
  <c r="E138" i="1"/>
  <c r="E137" i="1"/>
  <c r="E136" i="1"/>
  <c r="E130" i="1"/>
  <c r="E129" i="1"/>
  <c r="E128" i="1"/>
  <c r="E127" i="1"/>
  <c r="E126" i="1"/>
  <c r="E119" i="1"/>
  <c r="E118" i="1"/>
  <c r="E117" i="1"/>
  <c r="E116" i="1"/>
  <c r="E115" i="1"/>
  <c r="E114" i="1"/>
  <c r="E108" i="1"/>
  <c r="E107" i="1"/>
  <c r="E106" i="1"/>
  <c r="E105" i="1"/>
  <c r="E104" i="1"/>
  <c r="E98" i="1"/>
  <c r="E97" i="1"/>
  <c r="E96" i="1"/>
  <c r="E95" i="1"/>
  <c r="E94" i="1"/>
  <c r="E89" i="1"/>
  <c r="E88" i="1"/>
  <c r="E87" i="1"/>
  <c r="E86" i="1"/>
  <c r="E81" i="1"/>
  <c r="E80" i="1"/>
  <c r="E79" i="1"/>
  <c r="E78" i="1"/>
  <c r="E72" i="1"/>
  <c r="E71" i="1"/>
  <c r="E70" i="1"/>
  <c r="E69" i="1"/>
  <c r="E68" i="1"/>
  <c r="E62" i="1"/>
  <c r="E61" i="1"/>
  <c r="E60" i="1"/>
  <c r="E59" i="1"/>
  <c r="E58" i="1"/>
  <c r="E55" i="1"/>
  <c r="E54" i="1"/>
  <c r="E51" i="1"/>
  <c r="E50" i="1"/>
  <c r="E47" i="1"/>
  <c r="E46" i="1"/>
  <c r="E43" i="1"/>
  <c r="E42" i="1"/>
  <c r="E39" i="1"/>
  <c r="E38" i="1"/>
  <c r="E40" i="1" s="1"/>
  <c r="M115" i="1"/>
  <c r="M114" i="1"/>
  <c r="M113" i="1"/>
  <c r="M76" i="1"/>
  <c r="M60" i="1"/>
  <c r="E65" i="1" l="1"/>
  <c r="D432" i="1"/>
  <c r="E53" i="1" l="1"/>
  <c r="E112" i="1"/>
  <c r="E44" i="1"/>
  <c r="E85" i="1"/>
  <c r="E135" i="1"/>
  <c r="E124" i="1"/>
  <c r="E111" i="1"/>
  <c r="E101" i="1"/>
  <c r="E84" i="1"/>
  <c r="E64" i="1"/>
  <c r="E134" i="1"/>
  <c r="E93" i="1"/>
  <c r="E92" i="1"/>
  <c r="E74" i="1"/>
  <c r="E49" i="1"/>
  <c r="E57" i="1"/>
  <c r="E123" i="1"/>
  <c r="E45" i="1"/>
  <c r="E121" i="1"/>
  <c r="E131" i="1"/>
  <c r="E100" i="1"/>
  <c r="E52" i="1"/>
  <c r="E110" i="1"/>
  <c r="E90" i="1"/>
  <c r="E99" i="1"/>
  <c r="E48" i="1"/>
  <c r="E56" i="1"/>
  <c r="E113" i="1"/>
  <c r="E103" i="1"/>
  <c r="E120" i="1" l="1"/>
  <c r="E122" i="1"/>
  <c r="E132" i="1"/>
  <c r="E133" i="1"/>
  <c r="E91" i="1"/>
  <c r="E109" i="1"/>
  <c r="E67" i="1"/>
  <c r="E164" i="1"/>
  <c r="E163" i="1"/>
  <c r="E165" i="1"/>
  <c r="E161" i="1"/>
  <c r="E160" i="1"/>
  <c r="E144" i="1"/>
  <c r="E162" i="1"/>
  <c r="E143" i="1"/>
  <c r="E142" i="1"/>
  <c r="E63" i="1"/>
  <c r="E145" i="1"/>
  <c r="E146" i="1"/>
  <c r="E82" i="1"/>
  <c r="E41" i="1"/>
  <c r="E73" i="1"/>
  <c r="E75" i="1"/>
  <c r="E77" i="1"/>
  <c r="E83" i="1"/>
  <c r="E147" i="1"/>
  <c r="E125" i="1"/>
  <c r="E76" i="1"/>
  <c r="E102" i="1"/>
  <c r="E66" i="1"/>
  <c r="E250" i="1" l="1"/>
  <c r="E235" i="1"/>
  <c r="E236" i="1"/>
  <c r="E268" i="1"/>
  <c r="E269" i="1"/>
  <c r="E270" i="1"/>
  <c r="E219" i="1"/>
  <c r="E201" i="1"/>
  <c r="E251" i="1"/>
  <c r="E179" i="1"/>
  <c r="E178" i="1"/>
  <c r="M61" i="1"/>
  <c r="E237" i="1"/>
  <c r="E183" i="1"/>
  <c r="E252" i="1"/>
  <c r="E249" i="1" l="1"/>
  <c r="E233" i="1"/>
  <c r="E232" i="1"/>
  <c r="E234" i="1"/>
  <c r="M122" i="1"/>
  <c r="M134" i="1"/>
  <c r="M130" i="1"/>
  <c r="M59" i="1"/>
  <c r="M119" i="1"/>
  <c r="M67" i="1"/>
  <c r="M123" i="1"/>
  <c r="M84" i="1"/>
  <c r="M101" i="1"/>
  <c r="M127" i="1"/>
  <c r="M91" i="1"/>
  <c r="M131" i="1"/>
  <c r="E266" i="1"/>
  <c r="E215" i="1"/>
  <c r="E197" i="1"/>
  <c r="E216" i="1"/>
  <c r="E214" i="1"/>
  <c r="E196" i="1"/>
  <c r="E198" i="1"/>
  <c r="E217" i="1"/>
  <c r="E199" i="1"/>
  <c r="E182" i="1"/>
  <c r="E200" i="1"/>
  <c r="E267" i="1"/>
  <c r="E218" i="1"/>
  <c r="M86" i="1"/>
  <c r="M112" i="1"/>
  <c r="M69" i="1"/>
  <c r="M107" i="1"/>
  <c r="E181" i="1"/>
  <c r="M99" i="1"/>
  <c r="M135" i="1"/>
  <c r="M92" i="1"/>
  <c r="M117" i="1"/>
  <c r="E180" i="1"/>
  <c r="M77" i="1"/>
  <c r="M78" i="1"/>
  <c r="E248" i="1"/>
  <c r="E362" i="1" l="1"/>
  <c r="E349" i="1" l="1"/>
</calcChain>
</file>

<file path=xl/sharedStrings.xml><?xml version="1.0" encoding="utf-8"?>
<sst xmlns="http://schemas.openxmlformats.org/spreadsheetml/2006/main" count="1550" uniqueCount="1003">
  <si>
    <r>
      <rPr>
        <b/>
        <sz val="12"/>
        <rFont val="Times New Roman"/>
        <family val="1"/>
        <charset val="204"/>
      </rPr>
      <t xml:space="preserve"> 
</t>
    </r>
    <r>
      <rPr>
        <b/>
        <sz val="10"/>
        <rFont val="Times New Roman"/>
        <family val="1"/>
        <charset val="204"/>
      </rPr>
      <t xml:space="preserve">ЗАВОД ЖБИ ООО «ЦСР Групп»
Офис: 620026, Свердловская обл.. г. Екатеринбург. Ул. Розы Люксембург, д. 64, оф. 1000.
тел. (343) 286-01-17: доб. 3001, 3002, 3050; 319-91-32
Производство: Свердловская область, г. Заречный, ул. Промзона БЗСК, д. 2А/1.
Сайт: http://centrgbi.ru;    http://www.центржби.рф  E-mail: csrgrupp@mail.ru
</t>
    </r>
  </si>
  <si>
    <t>ЭЛЕМЕНТЫ КОЛОДЦЕВ</t>
  </si>
  <si>
    <t>КОЛЬЦА СТЕНОВЫЕ</t>
  </si>
  <si>
    <t>КРЫШКИ КОЛОДЦЕВ</t>
  </si>
  <si>
    <t>марка изделия</t>
  </si>
  <si>
    <t>размеры, мм.</t>
  </si>
  <si>
    <t>вес, кг.</t>
  </si>
  <si>
    <t>цена, руб./шт.                   с НДС</t>
  </si>
  <si>
    <t>КС7.3</t>
  </si>
  <si>
    <r>
      <rPr>
        <sz val="11"/>
        <color theme="1"/>
        <rFont val="Calibri"/>
        <family val="2"/>
        <charset val="204"/>
        <scheme val="minor"/>
      </rPr>
      <t>Ø840</t>
    </r>
    <r>
      <rPr>
        <sz val="11"/>
        <color indexed="8"/>
        <rFont val="Calibri"/>
        <family val="2"/>
        <charset val="204"/>
      </rPr>
      <t>×Ø700×290</t>
    </r>
  </si>
  <si>
    <t>ПП10-1</t>
  </si>
  <si>
    <r>
      <rPr>
        <sz val="11"/>
        <color theme="1"/>
        <rFont val="Calibri"/>
        <family val="2"/>
        <charset val="204"/>
        <scheme val="minor"/>
      </rPr>
      <t>Ø1160</t>
    </r>
    <r>
      <rPr>
        <sz val="11"/>
        <color indexed="8"/>
        <rFont val="Calibri"/>
        <family val="2"/>
        <charset val="204"/>
      </rPr>
      <t>×Ø700×150</t>
    </r>
  </si>
  <si>
    <t>КС7.6</t>
  </si>
  <si>
    <r>
      <rPr>
        <sz val="11"/>
        <color theme="1"/>
        <rFont val="Calibri"/>
        <family val="2"/>
        <charset val="204"/>
        <scheme val="minor"/>
      </rPr>
      <t>Ø840</t>
    </r>
    <r>
      <rPr>
        <sz val="11"/>
        <color indexed="8"/>
        <rFont val="Calibri"/>
        <family val="2"/>
        <charset val="204"/>
      </rPr>
      <t>×Ø700×590</t>
    </r>
  </si>
  <si>
    <t>ПП10-2</t>
  </si>
  <si>
    <t>КС7.9</t>
  </si>
  <si>
    <r>
      <rPr>
        <sz val="11"/>
        <color theme="1"/>
        <rFont val="Calibri"/>
        <family val="2"/>
        <charset val="204"/>
        <scheme val="minor"/>
      </rPr>
      <t>Ø840</t>
    </r>
    <r>
      <rPr>
        <sz val="11"/>
        <color indexed="8"/>
        <rFont val="Calibri"/>
        <family val="2"/>
        <charset val="204"/>
      </rPr>
      <t>×Ø700×890</t>
    </r>
  </si>
  <si>
    <t>ПП15-1</t>
  </si>
  <si>
    <r>
      <rPr>
        <sz val="11"/>
        <color theme="1"/>
        <rFont val="Calibri"/>
        <family val="2"/>
        <charset val="204"/>
        <scheme val="minor"/>
      </rPr>
      <t>Ø1680</t>
    </r>
    <r>
      <rPr>
        <sz val="11"/>
        <color indexed="8"/>
        <rFont val="Calibri"/>
        <family val="2"/>
        <charset val="204"/>
      </rPr>
      <t>×Ø700×150</t>
    </r>
  </si>
  <si>
    <t>КС10.3</t>
  </si>
  <si>
    <r>
      <rPr>
        <sz val="11"/>
        <color theme="1"/>
        <rFont val="Calibri"/>
        <family val="2"/>
        <charset val="204"/>
        <scheme val="minor"/>
      </rPr>
      <t>Ø1160</t>
    </r>
    <r>
      <rPr>
        <sz val="11"/>
        <color indexed="8"/>
        <rFont val="Calibri"/>
        <family val="2"/>
        <charset val="204"/>
      </rPr>
      <t>×Ø1000×290</t>
    </r>
  </si>
  <si>
    <t>ПП15-2</t>
  </si>
  <si>
    <t>КС10.6</t>
  </si>
  <si>
    <r>
      <rPr>
        <sz val="11"/>
        <color theme="1"/>
        <rFont val="Calibri"/>
        <family val="2"/>
        <charset val="204"/>
        <scheme val="minor"/>
      </rPr>
      <t>Ø1160</t>
    </r>
    <r>
      <rPr>
        <sz val="11"/>
        <color indexed="8"/>
        <rFont val="Calibri"/>
        <family val="2"/>
        <charset val="204"/>
      </rPr>
      <t>×Ø1000×590</t>
    </r>
  </si>
  <si>
    <t>ПП20-1</t>
  </si>
  <si>
    <r>
      <rPr>
        <sz val="11"/>
        <color theme="1"/>
        <rFont val="Calibri"/>
        <family val="2"/>
        <charset val="204"/>
        <scheme val="minor"/>
      </rPr>
      <t>Ø2200</t>
    </r>
    <r>
      <rPr>
        <sz val="11"/>
        <color indexed="8"/>
        <rFont val="Calibri"/>
        <family val="2"/>
        <charset val="204"/>
      </rPr>
      <t>×Ø700×160</t>
    </r>
  </si>
  <si>
    <t xml:space="preserve"> КС10.9</t>
  </si>
  <si>
    <r>
      <rPr>
        <sz val="11"/>
        <color theme="1"/>
        <rFont val="Calibri"/>
        <family val="2"/>
        <charset val="204"/>
        <scheme val="minor"/>
      </rPr>
      <t>Ø1160</t>
    </r>
    <r>
      <rPr>
        <sz val="11"/>
        <color indexed="8"/>
        <rFont val="Calibri"/>
        <family val="2"/>
        <charset val="204"/>
      </rPr>
      <t>×Ø1000×890</t>
    </r>
  </si>
  <si>
    <t>ПП20-2</t>
  </si>
  <si>
    <t xml:space="preserve"> КС15.3</t>
  </si>
  <si>
    <r>
      <rPr>
        <sz val="11"/>
        <color theme="1"/>
        <rFont val="Calibri"/>
        <family val="2"/>
        <charset val="204"/>
        <scheme val="minor"/>
      </rPr>
      <t>Ø1680</t>
    </r>
    <r>
      <rPr>
        <sz val="11"/>
        <color indexed="8"/>
        <rFont val="Calibri"/>
        <family val="2"/>
        <charset val="204"/>
      </rPr>
      <t>×Ø1500×290</t>
    </r>
  </si>
  <si>
    <t xml:space="preserve"> КС15.6</t>
  </si>
  <si>
    <r>
      <rPr>
        <sz val="11"/>
        <color theme="1"/>
        <rFont val="Calibri"/>
        <family val="2"/>
        <charset val="204"/>
        <scheme val="minor"/>
      </rPr>
      <t>Ø1680</t>
    </r>
    <r>
      <rPr>
        <sz val="11"/>
        <color indexed="8"/>
        <rFont val="Calibri"/>
        <family val="2"/>
        <charset val="204"/>
      </rPr>
      <t>×Ø1500×590</t>
    </r>
  </si>
  <si>
    <t>КС15.9</t>
  </si>
  <si>
    <r>
      <rPr>
        <sz val="11"/>
        <color theme="1"/>
        <rFont val="Calibri"/>
        <family val="2"/>
        <charset val="204"/>
        <scheme val="minor"/>
      </rPr>
      <t>Ø1680</t>
    </r>
    <r>
      <rPr>
        <sz val="11"/>
        <color indexed="8"/>
        <rFont val="Calibri"/>
        <family val="2"/>
        <charset val="204"/>
      </rPr>
      <t>×Ø1500×890</t>
    </r>
  </si>
  <si>
    <t>КС20.6</t>
  </si>
  <si>
    <r>
      <rPr>
        <sz val="11"/>
        <color theme="1"/>
        <rFont val="Calibri"/>
        <family val="2"/>
        <charset val="204"/>
        <scheme val="minor"/>
      </rPr>
      <t>Ø2200</t>
    </r>
    <r>
      <rPr>
        <sz val="11"/>
        <color indexed="8"/>
        <rFont val="Calibri"/>
        <family val="2"/>
        <charset val="204"/>
      </rPr>
      <t>×Ø2000×590</t>
    </r>
  </si>
  <si>
    <t>КС20.9</t>
  </si>
  <si>
    <r>
      <rPr>
        <sz val="11"/>
        <color theme="1"/>
        <rFont val="Calibri"/>
        <family val="2"/>
        <charset val="204"/>
        <scheme val="minor"/>
      </rPr>
      <t>Ø2200</t>
    </r>
    <r>
      <rPr>
        <sz val="11"/>
        <color indexed="8"/>
        <rFont val="Calibri"/>
        <family val="2"/>
        <charset val="204"/>
      </rPr>
      <t>×Ø2000×890</t>
    </r>
  </si>
  <si>
    <t>ПЛИТА ОПОРНАЯ, ПЛИТА ДОРОЖНАЯ</t>
  </si>
  <si>
    <t>КОЛЬЦО ОПОРНОЕ</t>
  </si>
  <si>
    <t>ПО10</t>
  </si>
  <si>
    <t>1700×1700×150×Ø1000</t>
  </si>
  <si>
    <t>КО6</t>
  </si>
  <si>
    <r>
      <rPr>
        <sz val="11"/>
        <color theme="1"/>
        <rFont val="Calibri"/>
        <family val="2"/>
        <charset val="204"/>
        <scheme val="minor"/>
      </rPr>
      <t>Ø840</t>
    </r>
    <r>
      <rPr>
        <sz val="11"/>
        <color indexed="8"/>
        <rFont val="Calibri"/>
        <family val="2"/>
        <charset val="204"/>
      </rPr>
      <t>×Ø580×70</t>
    </r>
  </si>
  <si>
    <t>ПД6</t>
  </si>
  <si>
    <t>2500×1750×220×Ø580</t>
  </si>
  <si>
    <t>ПД10</t>
  </si>
  <si>
    <t>2800×2000×220×Ø1000</t>
  </si>
  <si>
    <t>ДНИЩА КОЛОДЦЕВ</t>
  </si>
  <si>
    <t>ПД-ЛТ с отверстием под люк ТВК</t>
  </si>
  <si>
    <t>2000×2000×230</t>
  </si>
  <si>
    <t>ПН10</t>
  </si>
  <si>
    <r>
      <rPr>
        <sz val="11"/>
        <color theme="1"/>
        <rFont val="Calibri"/>
        <family val="2"/>
        <charset val="204"/>
        <scheme val="minor"/>
      </rPr>
      <t>Ø1160</t>
    </r>
    <r>
      <rPr>
        <sz val="11"/>
        <color indexed="8"/>
        <rFont val="Calibri"/>
        <family val="2"/>
        <charset val="204"/>
      </rPr>
      <t>×150</t>
    </r>
  </si>
  <si>
    <t>ПН15</t>
  </si>
  <si>
    <r>
      <rPr>
        <sz val="11"/>
        <color theme="1"/>
        <rFont val="Calibri"/>
        <family val="2"/>
        <charset val="204"/>
        <scheme val="minor"/>
      </rPr>
      <t>Ø1680</t>
    </r>
    <r>
      <rPr>
        <sz val="11"/>
        <color indexed="8"/>
        <rFont val="Calibri"/>
        <family val="2"/>
        <charset val="204"/>
      </rPr>
      <t>×150</t>
    </r>
  </si>
  <si>
    <t>ПН20</t>
  </si>
  <si>
    <r>
      <rPr>
        <sz val="11"/>
        <color theme="1"/>
        <rFont val="Calibri"/>
        <family val="2"/>
        <charset val="204"/>
        <scheme val="minor"/>
      </rPr>
      <t>Ø2200</t>
    </r>
    <r>
      <rPr>
        <sz val="11"/>
        <color indexed="8"/>
        <rFont val="Calibri"/>
        <family val="2"/>
        <charset val="204"/>
      </rPr>
      <t>×160</t>
    </r>
  </si>
  <si>
    <t>Элементы теплотрасс 3.006.1-287</t>
  </si>
  <si>
    <t>Серия 3.006.1-2.87</t>
  </si>
  <si>
    <t xml:space="preserve">ЛОТКИ ТЕПЛОТРАСС </t>
  </si>
  <si>
    <t>ПЛИТЫ ПЕРЕКРЫТИЯ ТЕПЛОТРАСС</t>
  </si>
  <si>
    <t>размеры, мм.                          дл. × шир. × выс.</t>
  </si>
  <si>
    <t>Л 1-8/2</t>
  </si>
  <si>
    <t>2990×420×360</t>
  </si>
  <si>
    <t>П 1-5</t>
  </si>
  <si>
    <t>740×420×50</t>
  </si>
  <si>
    <t>Л 1-15/2</t>
  </si>
  <si>
    <t>П 1-5а</t>
  </si>
  <si>
    <t>Л 1д-8</t>
  </si>
  <si>
    <t>720×420×360</t>
  </si>
  <si>
    <t>П 1-8</t>
  </si>
  <si>
    <t>Л 1д-15</t>
  </si>
  <si>
    <t>П 1-8а</t>
  </si>
  <si>
    <t>Л 2-8/2</t>
  </si>
  <si>
    <t>2990×570×360</t>
  </si>
  <si>
    <t>П 1-15б</t>
  </si>
  <si>
    <t>Л 2-15/2</t>
  </si>
  <si>
    <t>П 2-15</t>
  </si>
  <si>
    <t>740×420×100</t>
  </si>
  <si>
    <t>Л 2д-8</t>
  </si>
  <si>
    <t>720×570×360</t>
  </si>
  <si>
    <t>П 2-15а</t>
  </si>
  <si>
    <t>Л 2д-15</t>
  </si>
  <si>
    <t>П 2-15б</t>
  </si>
  <si>
    <t>Л 3-8/2</t>
  </si>
  <si>
    <t>2990×780×380</t>
  </si>
  <si>
    <t>П 3-5</t>
  </si>
  <si>
    <t>740×570×50</t>
  </si>
  <si>
    <t>Л 3-15/2</t>
  </si>
  <si>
    <t>П 3-5а</t>
  </si>
  <si>
    <t>Л 3д-8</t>
  </si>
  <si>
    <t>720×780×380</t>
  </si>
  <si>
    <t>П 3-8</t>
  </si>
  <si>
    <t>Л 3д-15</t>
  </si>
  <si>
    <t>П 3-8а</t>
  </si>
  <si>
    <t>Л 4-8/2</t>
  </si>
  <si>
    <t>2990×780×530</t>
  </si>
  <si>
    <t>П 3-15б</t>
  </si>
  <si>
    <t>Л 4-15/2</t>
  </si>
  <si>
    <t>П 4-15</t>
  </si>
  <si>
    <t>740×570×100</t>
  </si>
  <si>
    <t>Л 4д-8</t>
  </si>
  <si>
    <t>720×780×530</t>
  </si>
  <si>
    <t>П 4-15а</t>
  </si>
  <si>
    <t>Л 4д-15</t>
  </si>
  <si>
    <t>П 4-15б</t>
  </si>
  <si>
    <t>Л 5-8/2</t>
  </si>
  <si>
    <t>2990×780×680</t>
  </si>
  <si>
    <t>П 5-5</t>
  </si>
  <si>
    <t>2990×780×70</t>
  </si>
  <si>
    <t>Л 5-15/2</t>
  </si>
  <si>
    <t>П 5-5а</t>
  </si>
  <si>
    <t>Л 5д-8</t>
  </si>
  <si>
    <t>720×780×680</t>
  </si>
  <si>
    <t>П 5-8</t>
  </si>
  <si>
    <t>Л 5д-15</t>
  </si>
  <si>
    <t>П 5-8а</t>
  </si>
  <si>
    <t>Л 6-5/2</t>
  </si>
  <si>
    <t>2990×1160×530</t>
  </si>
  <si>
    <t>П 5-8б</t>
  </si>
  <si>
    <t>Л 6-8/2</t>
  </si>
  <si>
    <t>П 5д-5</t>
  </si>
  <si>
    <t>740×780×70</t>
  </si>
  <si>
    <t>Л 6-11/2</t>
  </si>
  <si>
    <t>П 5д-5а</t>
  </si>
  <si>
    <t>Л 6-12/2</t>
  </si>
  <si>
    <t>П 5д-8</t>
  </si>
  <si>
    <t>Л 6-15/2</t>
  </si>
  <si>
    <t>П 5д-8а</t>
  </si>
  <si>
    <t>Л 6д-5</t>
  </si>
  <si>
    <t>720×1160×530</t>
  </si>
  <si>
    <t>П 5д-8б</t>
  </si>
  <si>
    <t>Л 6д-8</t>
  </si>
  <si>
    <t>П 6-15</t>
  </si>
  <si>
    <t>2990×780×120</t>
  </si>
  <si>
    <t>Л 6д-11</t>
  </si>
  <si>
    <t>П 6-15а</t>
  </si>
  <si>
    <t>Л 6д-12</t>
  </si>
  <si>
    <t>П 6-15б</t>
  </si>
  <si>
    <t>Л 6д-15</t>
  </si>
  <si>
    <t>П 6д-15</t>
  </si>
  <si>
    <t>740×780×120</t>
  </si>
  <si>
    <t>Л 7-5/2</t>
  </si>
  <si>
    <t>2990×1160×680</t>
  </si>
  <si>
    <t>П 6д-15а</t>
  </si>
  <si>
    <t>Л 7-8/2</t>
  </si>
  <si>
    <t>П 6д-15б</t>
  </si>
  <si>
    <t>Л 7-11/2</t>
  </si>
  <si>
    <t>П 7-3</t>
  </si>
  <si>
    <t>2990×1160×70</t>
  </si>
  <si>
    <t>Л 7-12/2</t>
  </si>
  <si>
    <t>П 7-3а</t>
  </si>
  <si>
    <t>Л 7-15/2</t>
  </si>
  <si>
    <t>П 7-5</t>
  </si>
  <si>
    <t>Л 7д-5</t>
  </si>
  <si>
    <t>720×1160×680</t>
  </si>
  <si>
    <t>П 7-5а</t>
  </si>
  <si>
    <t>Л 7д-8</t>
  </si>
  <si>
    <t>П 7-5б</t>
  </si>
  <si>
    <t>Л 7д-11</t>
  </si>
  <si>
    <t>П 7д-3</t>
  </si>
  <si>
    <t>740×1160×70</t>
  </si>
  <si>
    <t>Л 7д-12</t>
  </si>
  <si>
    <t>П 7д-3а</t>
  </si>
  <si>
    <t>Л 7д-15</t>
  </si>
  <si>
    <t>П 7д-5</t>
  </si>
  <si>
    <t>Л 8-5/2</t>
  </si>
  <si>
    <t>2990×1160×1000</t>
  </si>
  <si>
    <t>П 7д-5а</t>
  </si>
  <si>
    <t>Л 8-8/2</t>
  </si>
  <si>
    <t>П 7д-5б</t>
  </si>
  <si>
    <t>Л 8-11/2</t>
  </si>
  <si>
    <t>П 8-8</t>
  </si>
  <si>
    <t>2990×1160×100</t>
  </si>
  <si>
    <t>Л 8-15/2</t>
  </si>
  <si>
    <t>П 8-8а</t>
  </si>
  <si>
    <t>Л 8д-5</t>
  </si>
  <si>
    <t>720×1160×1000</t>
  </si>
  <si>
    <t>П 8-11</t>
  </si>
  <si>
    <t>Л 8д-8</t>
  </si>
  <si>
    <t>П 8-11а</t>
  </si>
  <si>
    <t>Л 8д-11</t>
  </si>
  <si>
    <t>П 8д-8</t>
  </si>
  <si>
    <t>740×1160×100</t>
  </si>
  <si>
    <t>Л 8д-15</t>
  </si>
  <si>
    <t>П 8д-8а</t>
  </si>
  <si>
    <t>Л 9-5/2</t>
  </si>
  <si>
    <t>2990×1160×1310</t>
  </si>
  <si>
    <t>П 8д-11</t>
  </si>
  <si>
    <t>Л 9-8/2</t>
  </si>
  <si>
    <t>П 8д-11а</t>
  </si>
  <si>
    <t>Л 9-11/2</t>
  </si>
  <si>
    <t>П 9-15</t>
  </si>
  <si>
    <t>2990×1160×120</t>
  </si>
  <si>
    <t>Л 9-15/2</t>
  </si>
  <si>
    <t>П 9-15а</t>
  </si>
  <si>
    <t>Л 9д-5</t>
  </si>
  <si>
    <t>720×1160×1310</t>
  </si>
  <si>
    <t>П 9-15б</t>
  </si>
  <si>
    <t>Л 9д-8</t>
  </si>
  <si>
    <t>П 9д-15</t>
  </si>
  <si>
    <t>740×1160×120</t>
  </si>
  <si>
    <t>Л 9д-11</t>
  </si>
  <si>
    <t>П 9д-15а</t>
  </si>
  <si>
    <t>Л 9д-15</t>
  </si>
  <si>
    <t>П 9д-15б</t>
  </si>
  <si>
    <t>Л 10-3/2</t>
  </si>
  <si>
    <t>2990×1480×550</t>
  </si>
  <si>
    <t>П 10-3</t>
  </si>
  <si>
    <t>2990×1480×70</t>
  </si>
  <si>
    <t>Л 10-5/2</t>
  </si>
  <si>
    <t>П 10-3а</t>
  </si>
  <si>
    <t>Л 10-8/2</t>
  </si>
  <si>
    <t>П 10-5</t>
  </si>
  <si>
    <t>Л 10-11/2</t>
  </si>
  <si>
    <t>П 10-5а</t>
  </si>
  <si>
    <t>Л 10-15/2</t>
  </si>
  <si>
    <t>П 10-5б</t>
  </si>
  <si>
    <t>Л 10д-3</t>
  </si>
  <si>
    <t>720×1480×550</t>
  </si>
  <si>
    <t>П 10д-3</t>
  </si>
  <si>
    <t>740×1480×70</t>
  </si>
  <si>
    <t>Л 10д-5</t>
  </si>
  <si>
    <t>П 10д-3а</t>
  </si>
  <si>
    <t>Л 10д-8</t>
  </si>
  <si>
    <t>П 10д-5</t>
  </si>
  <si>
    <t>Л 10д-11</t>
  </si>
  <si>
    <t>П 10д-5а</t>
  </si>
  <si>
    <t>Л 10д-15</t>
  </si>
  <si>
    <t>П 10д-5б</t>
  </si>
  <si>
    <t>Л 11-3/2</t>
  </si>
  <si>
    <t>2990×1480×700</t>
  </si>
  <si>
    <t>П 11-8</t>
  </si>
  <si>
    <t>2990×1480×100</t>
  </si>
  <si>
    <t>Л 11-5/2</t>
  </si>
  <si>
    <t>П 11-8а</t>
  </si>
  <si>
    <t>Л 11-8/2</t>
  </si>
  <si>
    <t>П 11д-8</t>
  </si>
  <si>
    <t>740×1480×100</t>
  </si>
  <si>
    <t>Л 11-11/2</t>
  </si>
  <si>
    <t>П 11д-8а</t>
  </si>
  <si>
    <t>Л 11-15/2</t>
  </si>
  <si>
    <t>П 12-12</t>
  </si>
  <si>
    <t>2990×1480×160</t>
  </si>
  <si>
    <t>Л 11д-3</t>
  </si>
  <si>
    <t>720×1480×700</t>
  </si>
  <si>
    <t>П 12-12а</t>
  </si>
  <si>
    <t>Л 11д-5</t>
  </si>
  <si>
    <t>П 12-15</t>
  </si>
  <si>
    <t>Л 11д-8</t>
  </si>
  <si>
    <t>П 12-15а</t>
  </si>
  <si>
    <t>Л 11д-11</t>
  </si>
  <si>
    <t>П 12д-12</t>
  </si>
  <si>
    <t>740×1480×160</t>
  </si>
  <si>
    <t>Л 11д-15</t>
  </si>
  <si>
    <t>П 12д-12а</t>
  </si>
  <si>
    <t>Л 12-3/2</t>
  </si>
  <si>
    <t>2990×1480×1010</t>
  </si>
  <si>
    <t>П 12д-15</t>
  </si>
  <si>
    <t>Л 12-5/2</t>
  </si>
  <si>
    <t>П 12д-15а</t>
  </si>
  <si>
    <t>Л 12-8/2</t>
  </si>
  <si>
    <t>2990×1480×120</t>
  </si>
  <si>
    <t>Л 12-11/2</t>
  </si>
  <si>
    <t>740×1480×120</t>
  </si>
  <si>
    <t>Л 12-12/2</t>
  </si>
  <si>
    <t>П 14-3</t>
  </si>
  <si>
    <t>2990×1840×90</t>
  </si>
  <si>
    <t>Л 12-15/2</t>
  </si>
  <si>
    <t>П 14д-3</t>
  </si>
  <si>
    <t>740×1840×90</t>
  </si>
  <si>
    <t>Л 12д-3</t>
  </si>
  <si>
    <t>720×1480×1010</t>
  </si>
  <si>
    <t>П 15-5</t>
  </si>
  <si>
    <t>2990×1840×120</t>
  </si>
  <si>
    <t>Л 12д-5</t>
  </si>
  <si>
    <t>П 15-8</t>
  </si>
  <si>
    <t>Л 12д-8</t>
  </si>
  <si>
    <t>П 15д-5</t>
  </si>
  <si>
    <t>740×1840×120</t>
  </si>
  <si>
    <t>Л 12д-11</t>
  </si>
  <si>
    <t>П 15д-8</t>
  </si>
  <si>
    <t>Л 12д-12</t>
  </si>
  <si>
    <t>П 16-15</t>
  </si>
  <si>
    <t>2990×1840×180</t>
  </si>
  <si>
    <t>Л 12д-15</t>
  </si>
  <si>
    <t>740×1840×180</t>
  </si>
  <si>
    <t>Л 13-3/2</t>
  </si>
  <si>
    <t>2990×1480×1320</t>
  </si>
  <si>
    <t>П 17-3</t>
  </si>
  <si>
    <t>2990×2160×120</t>
  </si>
  <si>
    <t>Л 13-5/2</t>
  </si>
  <si>
    <t>П 17д-3</t>
  </si>
  <si>
    <t>740×2160×120</t>
  </si>
  <si>
    <t>Л 13-8/2</t>
  </si>
  <si>
    <t>П 18-5</t>
  </si>
  <si>
    <t>2990×2160×150</t>
  </si>
  <si>
    <t>Л 13-11/2</t>
  </si>
  <si>
    <t>П 18-8</t>
  </si>
  <si>
    <t>Л 13-15/2</t>
  </si>
  <si>
    <t>П 18д-5</t>
  </si>
  <si>
    <t>740×2160×150</t>
  </si>
  <si>
    <t>Л 13д-3</t>
  </si>
  <si>
    <t>720×1480×1320</t>
  </si>
  <si>
    <t>П 18д-8</t>
  </si>
  <si>
    <t>Л 13д-5</t>
  </si>
  <si>
    <t>П 19-11</t>
  </si>
  <si>
    <t>2990×2160×250</t>
  </si>
  <si>
    <t>Л 13д-8</t>
  </si>
  <si>
    <t>П 19-15</t>
  </si>
  <si>
    <t>Л 13д-11</t>
  </si>
  <si>
    <t>П 19д-11</t>
  </si>
  <si>
    <t>740×2160×250</t>
  </si>
  <si>
    <t>Л 13д-15</t>
  </si>
  <si>
    <t>П 19д-15</t>
  </si>
  <si>
    <t>Л 14-3/2</t>
  </si>
  <si>
    <t>2990×1840×570</t>
  </si>
  <si>
    <t>Л 14-5/2</t>
  </si>
  <si>
    <t>Л 14-8/2</t>
  </si>
  <si>
    <t>Л 14-11/2</t>
  </si>
  <si>
    <t>Л 14-12/2</t>
  </si>
  <si>
    <t>Л 14-15/2</t>
  </si>
  <si>
    <t>Л 14д-3</t>
  </si>
  <si>
    <t>720×1840×570</t>
  </si>
  <si>
    <t>Л 14д-5</t>
  </si>
  <si>
    <t>Л 14д-8</t>
  </si>
  <si>
    <t>Л 14д-11</t>
  </si>
  <si>
    <t>Л 14д-12</t>
  </si>
  <si>
    <t>Л 14д-15</t>
  </si>
  <si>
    <t>Л 15-3/2</t>
  </si>
  <si>
    <t>2990×1840×720</t>
  </si>
  <si>
    <t>Л 15-5/2</t>
  </si>
  <si>
    <t>Л 15-8/2</t>
  </si>
  <si>
    <t>Л 15-11/2</t>
  </si>
  <si>
    <t>Л 15-12/2</t>
  </si>
  <si>
    <t>Л 15-15/2</t>
  </si>
  <si>
    <t>Л 15д-3</t>
  </si>
  <si>
    <t>720×1840×720</t>
  </si>
  <si>
    <t>Л 15д-5</t>
  </si>
  <si>
    <t>Л 15д-8</t>
  </si>
  <si>
    <t>Л 15д-11</t>
  </si>
  <si>
    <t>Л 15д-12</t>
  </si>
  <si>
    <t>Л 15д-15</t>
  </si>
  <si>
    <t>Л 16-3/2</t>
  </si>
  <si>
    <t>2990×1840×1030</t>
  </si>
  <si>
    <t>Л 16-5/2</t>
  </si>
  <si>
    <t>Л 16-8/2</t>
  </si>
  <si>
    <t>Л 16-11/2</t>
  </si>
  <si>
    <t>Л 16-12/2</t>
  </si>
  <si>
    <t>Л 16-15/2</t>
  </si>
  <si>
    <t>Л 16д-3</t>
  </si>
  <si>
    <t>720×1840×1030</t>
  </si>
  <si>
    <t>Л 16д-5</t>
  </si>
  <si>
    <t>ПЛИТЫ ПЕРЕКРЫТИЙ ТЕПЛОВЫХ КАМЕР</t>
  </si>
  <si>
    <t>Л 16д-8</t>
  </si>
  <si>
    <t>Л 16д-11</t>
  </si>
  <si>
    <t>Л 16д-12</t>
  </si>
  <si>
    <t>ПК 30.15</t>
  </si>
  <si>
    <t>3000×1490×220</t>
  </si>
  <si>
    <t>Л 16д-15</t>
  </si>
  <si>
    <t>ПК 30.15-1</t>
  </si>
  <si>
    <t>Л 17-3/2</t>
  </si>
  <si>
    <t>2990×1840×1330</t>
  </si>
  <si>
    <t>ПК 34.15</t>
  </si>
  <si>
    <t>3400×1490×220</t>
  </si>
  <si>
    <t>Л 17-5/2</t>
  </si>
  <si>
    <t>ПК 34.15-1</t>
  </si>
  <si>
    <t>Л 17-8/2</t>
  </si>
  <si>
    <t>ПК 42.15</t>
  </si>
  <si>
    <t>4200×1490×220</t>
  </si>
  <si>
    <t>Л 17-11/2</t>
  </si>
  <si>
    <t>ПК 42.15-1</t>
  </si>
  <si>
    <t>Л 17-12/2</t>
  </si>
  <si>
    <t>ПК 46.15</t>
  </si>
  <si>
    <t>4600×1490×220</t>
  </si>
  <si>
    <t>Л 17-15/2</t>
  </si>
  <si>
    <t>ПК 46.15-1</t>
  </si>
  <si>
    <t>Л 17д-3</t>
  </si>
  <si>
    <t>720×1840×1330</t>
  </si>
  <si>
    <t>ПК 52.15</t>
  </si>
  <si>
    <t>5200×1490×220</t>
  </si>
  <si>
    <t>Л 17д-5</t>
  </si>
  <si>
    <t>ПК 52.15-1</t>
  </si>
  <si>
    <t>Л 17д-8</t>
  </si>
  <si>
    <t>Л 17д-11</t>
  </si>
  <si>
    <t>Л 17д-12</t>
  </si>
  <si>
    <t>Л 17д-15</t>
  </si>
  <si>
    <t>БАЛКИ ТЕПЛОТРАСС</t>
  </si>
  <si>
    <t>Л 18-3/2</t>
  </si>
  <si>
    <t>2990×1840×1640</t>
  </si>
  <si>
    <t>Л 18-5/2</t>
  </si>
  <si>
    <t>Л 18-8/2</t>
  </si>
  <si>
    <t>Б-1</t>
  </si>
  <si>
    <t>1160×300×150</t>
  </si>
  <si>
    <t>Л 18-11/2</t>
  </si>
  <si>
    <t>Б-2</t>
  </si>
  <si>
    <t>1480×300×200</t>
  </si>
  <si>
    <t>Л 18-12/2</t>
  </si>
  <si>
    <t>Б-3</t>
  </si>
  <si>
    <t>1840×300×250</t>
  </si>
  <si>
    <t>Л 18-15/2</t>
  </si>
  <si>
    <t>Б-4</t>
  </si>
  <si>
    <t>2160×300×300</t>
  </si>
  <si>
    <t>Л 18д-3</t>
  </si>
  <si>
    <t>720×1840×1640</t>
  </si>
  <si>
    <t>Б-5</t>
  </si>
  <si>
    <t>2650×300×300</t>
  </si>
  <si>
    <t>Л 18д-5</t>
  </si>
  <si>
    <t>Б-6</t>
  </si>
  <si>
    <t>2780×600×300</t>
  </si>
  <si>
    <t>Л 18д-8</t>
  </si>
  <si>
    <t>Б-7</t>
  </si>
  <si>
    <t>3380×600×350</t>
  </si>
  <si>
    <t>Л 18д-11</t>
  </si>
  <si>
    <t>Б-8</t>
  </si>
  <si>
    <t>4250×600×450</t>
  </si>
  <si>
    <t>Л 18д-12</t>
  </si>
  <si>
    <t>Л 18д-15</t>
  </si>
  <si>
    <t>ОПОРНЫЕ ПОДУШКИ</t>
  </si>
  <si>
    <t>Л 19-3/2</t>
  </si>
  <si>
    <t>2990×2160×740</t>
  </si>
  <si>
    <t>Л 19-5/2</t>
  </si>
  <si>
    <t>Л 19-8/2</t>
  </si>
  <si>
    <t>ОП 1</t>
  </si>
  <si>
    <t>200×200×90</t>
  </si>
  <si>
    <t>Л 19-11/2</t>
  </si>
  <si>
    <t>ОП 2</t>
  </si>
  <si>
    <t>300×200×90</t>
  </si>
  <si>
    <t>Л 19-12/2</t>
  </si>
  <si>
    <t>ОП 3</t>
  </si>
  <si>
    <t>400×400×90</t>
  </si>
  <si>
    <t>Л 19-15/2</t>
  </si>
  <si>
    <t>ОП 4</t>
  </si>
  <si>
    <t>500×500×140</t>
  </si>
  <si>
    <t>Л 19д-3</t>
  </si>
  <si>
    <t>720×2160×740</t>
  </si>
  <si>
    <t>ОП 5</t>
  </si>
  <si>
    <t>650×550×140</t>
  </si>
  <si>
    <t>Л 19д-5</t>
  </si>
  <si>
    <t>ОП 6</t>
  </si>
  <si>
    <t>750×650×140</t>
  </si>
  <si>
    <t>Л 19д-8</t>
  </si>
  <si>
    <t>ОП 7</t>
  </si>
  <si>
    <t>850×750×140</t>
  </si>
  <si>
    <t>Л 19д-11</t>
  </si>
  <si>
    <t>ОП 8</t>
  </si>
  <si>
    <t>1050×850×290</t>
  </si>
  <si>
    <t>Л 19д-12</t>
  </si>
  <si>
    <t>ОП 9</t>
  </si>
  <si>
    <t>1350×1150×290</t>
  </si>
  <si>
    <t>Л 19д-15</t>
  </si>
  <si>
    <t>Л 20-3/2</t>
  </si>
  <si>
    <t>2990×2160×1040</t>
  </si>
  <si>
    <t>ПЛИТЫ ПЕРЕКРЫТИЯ КАМЕР И КАНАЛОВ</t>
  </si>
  <si>
    <t>Л 20-5/2</t>
  </si>
  <si>
    <t>Л 20-11/2</t>
  </si>
  <si>
    <t>Л 20-12/2</t>
  </si>
  <si>
    <t>ПО 1 (2 отв. Ø700мм)</t>
  </si>
  <si>
    <t>2300x2000x180</t>
  </si>
  <si>
    <t>Л 20-15/2</t>
  </si>
  <si>
    <t>ПО 1 (Без отв.)</t>
  </si>
  <si>
    <t>Л 20д-3</t>
  </si>
  <si>
    <t>720×2160×1040</t>
  </si>
  <si>
    <t>ПО 2 (1 отв. Ø700мм)</t>
  </si>
  <si>
    <t>1450x1500x120</t>
  </si>
  <si>
    <t>Л 20д-5</t>
  </si>
  <si>
    <t>ПО 2 (Без отв.)</t>
  </si>
  <si>
    <t>Л 20д-11</t>
  </si>
  <si>
    <t>ПО 3 (1 отв. Ø700мм)</t>
  </si>
  <si>
    <t>1750x1500x160</t>
  </si>
  <si>
    <t>Л 20д-12</t>
  </si>
  <si>
    <t>ПО 3 (Без отв.)</t>
  </si>
  <si>
    <t>Л 20д-15</t>
  </si>
  <si>
    <t>ПО 4 (1 отв. Ø700мм)</t>
  </si>
  <si>
    <t>2300x1500x200</t>
  </si>
  <si>
    <t>Л 21-3/2</t>
  </si>
  <si>
    <t>2990×2160×1340</t>
  </si>
  <si>
    <t>ПО 4 (Без отв.)</t>
  </si>
  <si>
    <t>Л 21-5/2</t>
  </si>
  <si>
    <t>ПО 5 (1 отв. Ø700мм)</t>
  </si>
  <si>
    <t>3000×1480×200</t>
  </si>
  <si>
    <t>Л 21-8/2</t>
  </si>
  <si>
    <t>ПО 5 (Без отв.)</t>
  </si>
  <si>
    <t>Л 21-11/2</t>
  </si>
  <si>
    <t xml:space="preserve">ПОТ 8 И </t>
  </si>
  <si>
    <t>3400x1190x230</t>
  </si>
  <si>
    <t>Л 21-12/2</t>
  </si>
  <si>
    <t xml:space="preserve">ПОТ 8 И-1 </t>
  </si>
  <si>
    <t>3400x1190x300</t>
  </si>
  <si>
    <t>Л 21-15/2</t>
  </si>
  <si>
    <t>ПОТ1</t>
  </si>
  <si>
    <t>2980x2100x150</t>
  </si>
  <si>
    <t>Договорная</t>
  </si>
  <si>
    <t>Л 21д-3</t>
  </si>
  <si>
    <t>720×2160×1340</t>
  </si>
  <si>
    <t>ПОТ2</t>
  </si>
  <si>
    <t>2980x2500x200</t>
  </si>
  <si>
    <t>Л 21д-5</t>
  </si>
  <si>
    <t>ПОТ3</t>
  </si>
  <si>
    <t>2980x2800x230</t>
  </si>
  <si>
    <t>Л 21д-8</t>
  </si>
  <si>
    <t>ПОТ4</t>
  </si>
  <si>
    <t>1480x3400x260</t>
  </si>
  <si>
    <t>Л 21д-11</t>
  </si>
  <si>
    <t>ПОТ5</t>
  </si>
  <si>
    <t>1480x4000x350</t>
  </si>
  <si>
    <t>Л 21д-12</t>
  </si>
  <si>
    <t>ПОТ6</t>
  </si>
  <si>
    <t>1480x4600x400</t>
  </si>
  <si>
    <t>Л 21д-15</t>
  </si>
  <si>
    <t>ПОТ7</t>
  </si>
  <si>
    <t>1480x2800x240</t>
  </si>
  <si>
    <t>ПОТ8</t>
  </si>
  <si>
    <t>ПОТ9</t>
  </si>
  <si>
    <t>ПОТ10</t>
  </si>
  <si>
    <t>ЛОТКИ И ПЛИТЫ СЕРИЯ  3.006.1-8</t>
  </si>
  <si>
    <t>Серия 3.006.1-8</t>
  </si>
  <si>
    <t xml:space="preserve">ЛОТКИ КАНАЛОВ </t>
  </si>
  <si>
    <t>ПЛИТЫ ПЕРЕКРЫТИЯ КАНАЛОВ</t>
  </si>
  <si>
    <t>2990×580×580</t>
  </si>
  <si>
    <t>ОСНОВНЫЕ</t>
  </si>
  <si>
    <t>2990×880×580</t>
  </si>
  <si>
    <t>2990×1180×580</t>
  </si>
  <si>
    <t>2990×1480×580</t>
  </si>
  <si>
    <t>740×580×80</t>
  </si>
  <si>
    <t>2990×880×100</t>
  </si>
  <si>
    <t>2990×880×880</t>
  </si>
  <si>
    <t>2990×1180×120</t>
  </si>
  <si>
    <t>2990×1180×880</t>
  </si>
  <si>
    <t>2990×1480×880</t>
  </si>
  <si>
    <t>ДОБОРНЫЕ</t>
  </si>
  <si>
    <t>360×580×80</t>
  </si>
  <si>
    <t>ПЛИТЫ ДОРОЖНЫЕ</t>
  </si>
  <si>
    <t>ЗАБОР ИЖ 31-77</t>
  </si>
  <si>
    <t>ПДН 14</t>
  </si>
  <si>
    <t>6000x2000x140</t>
  </si>
  <si>
    <t>ПО-2</t>
  </si>
  <si>
    <t>2500x150x3000</t>
  </si>
  <si>
    <t>1П30.18-30</t>
  </si>
  <si>
    <t>3000x1750x170</t>
  </si>
  <si>
    <t>ФО-2</t>
  </si>
  <si>
    <t>750x950x550</t>
  </si>
  <si>
    <t>2П30.18-30</t>
  </si>
  <si>
    <t>1П30.18-10</t>
  </si>
  <si>
    <t>2П30.18-10</t>
  </si>
  <si>
    <t>1П30.15-30</t>
  </si>
  <si>
    <t>3000x1500x170</t>
  </si>
  <si>
    <t>2П30.15-30</t>
  </si>
  <si>
    <t>1П30.15-10</t>
  </si>
  <si>
    <t>2П30.15-10</t>
  </si>
  <si>
    <t>СТОЙКА ЛЭП СВ</t>
  </si>
  <si>
    <t>ПРИСТАВКИ ОПОР ЛЭП</t>
  </si>
  <si>
    <t>СВ 110-5</t>
  </si>
  <si>
    <t>11000×185×280</t>
  </si>
  <si>
    <t>ПТ 43-2</t>
  </si>
  <si>
    <t>4250×180/100×220</t>
  </si>
  <si>
    <t>СВ 110-3,5</t>
  </si>
  <si>
    <t>ПТ 33-3</t>
  </si>
  <si>
    <t>3250×180/100×220</t>
  </si>
  <si>
    <t>СВ 95-3</t>
  </si>
  <si>
    <t>9500×165×240</t>
  </si>
  <si>
    <t>СВ 95-2</t>
  </si>
  <si>
    <t>ЛЕСТНИЧНЫЕ МАРШИ И СТУПЕНИ</t>
  </si>
  <si>
    <t xml:space="preserve">ПЕРЕДВИЖНЫЕ ОПОРЫ СЕРИЯ 3.407.9-180 ВЫП. 2 </t>
  </si>
  <si>
    <r>
      <rPr>
        <sz val="11"/>
        <color theme="1"/>
        <rFont val="Calibri"/>
        <family val="2"/>
        <charset val="204"/>
        <scheme val="minor"/>
      </rPr>
      <t xml:space="preserve">размеры, мм.                          дл. × шир. × выс.    </t>
    </r>
    <r>
      <rPr>
        <sz val="10"/>
        <color theme="1"/>
        <rFont val="Calibri"/>
        <family val="2"/>
        <charset val="204"/>
        <scheme val="minor"/>
      </rPr>
      <t xml:space="preserve"> (лестница выс*глубина)</t>
    </r>
  </si>
  <si>
    <t>1ЛМ30.12.15-4</t>
  </si>
  <si>
    <t>3030x1200x1500              (150*300)</t>
  </si>
  <si>
    <t>ПЖД1</t>
  </si>
  <si>
    <t xml:space="preserve">1400x1200x1200              </t>
  </si>
  <si>
    <t>1ЛМ30.11.15-4</t>
  </si>
  <si>
    <t>3030x1050x1500           (150*300)</t>
  </si>
  <si>
    <t>ПЖД2А</t>
  </si>
  <si>
    <t xml:space="preserve">1600x1600x1200          </t>
  </si>
  <si>
    <t>1ЛМ12-14</t>
  </si>
  <si>
    <t>3558x1050x1500</t>
  </si>
  <si>
    <t>ПЖД2Б</t>
  </si>
  <si>
    <t>ЛП 25-15-4</t>
  </si>
  <si>
    <t>2500x1600x320</t>
  </si>
  <si>
    <t>ПЖД2В</t>
  </si>
  <si>
    <t>ЛП 25.18-4</t>
  </si>
  <si>
    <t>2500x1900x320</t>
  </si>
  <si>
    <t>ПЖД2Г</t>
  </si>
  <si>
    <t>ЛС 15</t>
  </si>
  <si>
    <t>1500x330x145</t>
  </si>
  <si>
    <t>ПЖД3Б</t>
  </si>
  <si>
    <t>2000x1600x1200</t>
  </si>
  <si>
    <t>ЛС 14</t>
  </si>
  <si>
    <t>1350x330x145</t>
  </si>
  <si>
    <t>ПЖД3В</t>
  </si>
  <si>
    <t>ЛС 12</t>
  </si>
  <si>
    <t>1200x330x145</t>
  </si>
  <si>
    <t>ПЖД3Г</t>
  </si>
  <si>
    <t>ЛС 11</t>
  </si>
  <si>
    <t>1050x330x145</t>
  </si>
  <si>
    <t>ПЖД4Б</t>
  </si>
  <si>
    <t>2200x1800x1200</t>
  </si>
  <si>
    <t>ЛС 10</t>
  </si>
  <si>
    <t>1000x330x145</t>
  </si>
  <si>
    <t>ПЖД4В</t>
  </si>
  <si>
    <t>Бл-1 2,7</t>
  </si>
  <si>
    <t>2700x300x300</t>
  </si>
  <si>
    <t>ПЖД4Г</t>
  </si>
  <si>
    <t>Бл-1 2,8</t>
  </si>
  <si>
    <t>2800x300x300</t>
  </si>
  <si>
    <t>ПЖД5Б</t>
  </si>
  <si>
    <t>3000x1600x1200</t>
  </si>
  <si>
    <t>Бл-1 2,9</t>
  </si>
  <si>
    <t>2900x300x300</t>
  </si>
  <si>
    <t>ПЖД5В</t>
  </si>
  <si>
    <t>Бл-1 3,0</t>
  </si>
  <si>
    <t>3000x300x300</t>
  </si>
  <si>
    <t>ПЖД5Г</t>
  </si>
  <si>
    <t>Бл-1 3,1</t>
  </si>
  <si>
    <t>3100x300x300</t>
  </si>
  <si>
    <t>ПЖС (САРБАЙСКИЙ)</t>
  </si>
  <si>
    <t>2000x2000x1400</t>
  </si>
  <si>
    <t>Бл-2 2,7</t>
  </si>
  <si>
    <t>Бл-2 2,8</t>
  </si>
  <si>
    <t>Бл-2 2,9</t>
  </si>
  <si>
    <t>Бл-2 3,0</t>
  </si>
  <si>
    <t>Бл-2 3,1</t>
  </si>
  <si>
    <t>ПЕРЕМЫЧКИ БРУСКОВЫЕ</t>
  </si>
  <si>
    <t>ПЕРЕМЫЧКИ ПЛИТНЫЕ</t>
  </si>
  <si>
    <t>1 ПБ 10-1 п</t>
  </si>
  <si>
    <t>1030×120×65</t>
  </si>
  <si>
    <t>1ПП 12-3</t>
  </si>
  <si>
    <t>1160×380×65</t>
  </si>
  <si>
    <t>1 ПБ 13-1 п</t>
  </si>
  <si>
    <t>1290×120×65</t>
  </si>
  <si>
    <t>2ПП 14-4</t>
  </si>
  <si>
    <t>1420×380×140</t>
  </si>
  <si>
    <t>1 ПБ 16-1 п</t>
  </si>
  <si>
    <t>1550×120×65</t>
  </si>
  <si>
    <t>2ПП 18-5</t>
  </si>
  <si>
    <t>1810×380×140</t>
  </si>
  <si>
    <t>2 ПБ 10-1 п</t>
  </si>
  <si>
    <t>1030×120×140</t>
  </si>
  <si>
    <t>2ПП 21-6</t>
  </si>
  <si>
    <t>2070×380×140</t>
  </si>
  <si>
    <t>2 ПБ 13-1 п</t>
  </si>
  <si>
    <t>1290×120×140</t>
  </si>
  <si>
    <t>2ПП 23-7</t>
  </si>
  <si>
    <t>2330×380×140</t>
  </si>
  <si>
    <t>2 ПБ 16-2 п</t>
  </si>
  <si>
    <t>1550×120×140</t>
  </si>
  <si>
    <t>2ПП 25-8</t>
  </si>
  <si>
    <t>2460×380×140</t>
  </si>
  <si>
    <t>2 ПБ 17-2 п</t>
  </si>
  <si>
    <t>1680×120×140</t>
  </si>
  <si>
    <t>3ПП 14-71</t>
  </si>
  <si>
    <t>1420×380×220</t>
  </si>
  <si>
    <t>2 ПБ 19-3 п</t>
  </si>
  <si>
    <t>1940×120×140</t>
  </si>
  <si>
    <t>3ПП 16-71</t>
  </si>
  <si>
    <t>1550×380×220</t>
  </si>
  <si>
    <t>2 ПБ 22-3 п</t>
  </si>
  <si>
    <t>2200×120×140</t>
  </si>
  <si>
    <t>3ПП 18-71</t>
  </si>
  <si>
    <t>1810×380×220</t>
  </si>
  <si>
    <t>2 ПБ 25-3 п</t>
  </si>
  <si>
    <t>2460×120×140</t>
  </si>
  <si>
    <t>3ПП 21-71</t>
  </si>
  <si>
    <t>2070×380×220</t>
  </si>
  <si>
    <t>2 ПБ 26-4 п</t>
  </si>
  <si>
    <t>2590×120×140</t>
  </si>
  <si>
    <t>3ПП 27-71</t>
  </si>
  <si>
    <t>2720×380×220</t>
  </si>
  <si>
    <t>2 ПБ 29-4 п</t>
  </si>
  <si>
    <t>2850×120×140</t>
  </si>
  <si>
    <t>3ПП 30-10</t>
  </si>
  <si>
    <t>2980×380×220</t>
  </si>
  <si>
    <t>2 ПБ 30-4 п</t>
  </si>
  <si>
    <t>2980×120×140</t>
  </si>
  <si>
    <t>4ПП 12-4</t>
  </si>
  <si>
    <t>1160×510×65</t>
  </si>
  <si>
    <t>3 ПБ 13-37 п</t>
  </si>
  <si>
    <t>1290×120×220</t>
  </si>
  <si>
    <t>5ПП 14-15</t>
  </si>
  <si>
    <t>1420×510×140</t>
  </si>
  <si>
    <t>3 ПБ 16-37 п</t>
  </si>
  <si>
    <t>1550×120×220</t>
  </si>
  <si>
    <t>5ПП 17-6</t>
  </si>
  <si>
    <t>1680×510×140</t>
  </si>
  <si>
    <t>3 ПБ 18-8 п</t>
  </si>
  <si>
    <t>1810×120×220</t>
  </si>
  <si>
    <t>5ПП 23-10</t>
  </si>
  <si>
    <t>2330×510×140</t>
  </si>
  <si>
    <t>3 ПБ 18-37 п</t>
  </si>
  <si>
    <t>6ПП 30-3</t>
  </si>
  <si>
    <t>2980×510×220</t>
  </si>
  <si>
    <t>3 ПБ 21-8 п</t>
  </si>
  <si>
    <t>2070×120×220</t>
  </si>
  <si>
    <t>7ПП 12-3</t>
  </si>
  <si>
    <t>1160×380×90</t>
  </si>
  <si>
    <t>3 ПБ 25-8 п</t>
  </si>
  <si>
    <t>2460×120×220</t>
  </si>
  <si>
    <t>7ПП 14-4</t>
  </si>
  <si>
    <t>1420×380×90</t>
  </si>
  <si>
    <t>3 ПБ 27-8 п</t>
  </si>
  <si>
    <t>2720×120×220</t>
  </si>
  <si>
    <t>8ПП 14-71</t>
  </si>
  <si>
    <t>1420×380×190</t>
  </si>
  <si>
    <t>3 ПБ 30-8 п</t>
  </si>
  <si>
    <t>2980×120×220</t>
  </si>
  <si>
    <t>8ПП 16-71</t>
  </si>
  <si>
    <t>1550×380×190</t>
  </si>
  <si>
    <t>3 ПБ 34-4 п</t>
  </si>
  <si>
    <t>3370×120×220</t>
  </si>
  <si>
    <t>8ПП 17-5</t>
  </si>
  <si>
    <t>1680×380×190</t>
  </si>
  <si>
    <t>3 ПБ 36-4 п</t>
  </si>
  <si>
    <t>3630×120×220</t>
  </si>
  <si>
    <t>8ПП 18-5</t>
  </si>
  <si>
    <t>1810×380×190</t>
  </si>
  <si>
    <t>3 ПБ 39-8 п</t>
  </si>
  <si>
    <t>3890×120×220</t>
  </si>
  <si>
    <t>8ПП 23-7</t>
  </si>
  <si>
    <t>2330×380×190</t>
  </si>
  <si>
    <t>5 ПБ 18-27 п</t>
  </si>
  <si>
    <t>1810×250×220</t>
  </si>
  <si>
    <t>8ПП 25-8</t>
  </si>
  <si>
    <t>2460×380×190</t>
  </si>
  <si>
    <t>5 ПБ 21-27 п</t>
  </si>
  <si>
    <t>2070×250×220</t>
  </si>
  <si>
    <t>5 ПБ 25-27 п</t>
  </si>
  <si>
    <t>2460×250×220</t>
  </si>
  <si>
    <t>5 ПБ 25-37 п</t>
  </si>
  <si>
    <t>5 ПБ 27-27 п</t>
  </si>
  <si>
    <t>2720×250×220</t>
  </si>
  <si>
    <t>5 ПБ 27-37 п</t>
  </si>
  <si>
    <t>5 ПБ 30-27 п</t>
  </si>
  <si>
    <t>2980×250×220</t>
  </si>
  <si>
    <t>5 ПБ 30-37 п</t>
  </si>
  <si>
    <t>5 ПБ 31-27 п</t>
  </si>
  <si>
    <t>3110×250×220</t>
  </si>
  <si>
    <t>5 ПБ 34-20 п</t>
  </si>
  <si>
    <t>3370×250×220</t>
  </si>
  <si>
    <t>5 ПБ 36-20 п</t>
  </si>
  <si>
    <t>3630×250×220</t>
  </si>
  <si>
    <t>ПРОГОНЫ</t>
  </si>
  <si>
    <t>БОРТОВОЙ КАМЕНЬ</t>
  </si>
  <si>
    <t>ПРГ 28.1.3-4АIII</t>
  </si>
  <si>
    <t>2780×120×300</t>
  </si>
  <si>
    <t>БР 100.30.15</t>
  </si>
  <si>
    <t>1000×150×300</t>
  </si>
  <si>
    <t>ПРГ 32.1.4-4АIII</t>
  </si>
  <si>
    <t>3180×120×400</t>
  </si>
  <si>
    <t>БР 100.20.8</t>
  </si>
  <si>
    <t>1000×80×200</t>
  </si>
  <si>
    <t>ПРГ 36.1.4-4AIII</t>
  </si>
  <si>
    <t>3580×120×400</t>
  </si>
  <si>
    <t>ПРГ 40.2,5-4AIII</t>
  </si>
  <si>
    <t>4000×200×500</t>
  </si>
  <si>
    <t>ПРГ 42.2,5-4AIII</t>
  </si>
  <si>
    <t>4200×200×500</t>
  </si>
  <si>
    <t>ПРГ 48.2,5-4AIII</t>
  </si>
  <si>
    <t>4800×200×500</t>
  </si>
  <si>
    <t>ПРГ 60.2.5-4AIII</t>
  </si>
  <si>
    <t>5980×200×500</t>
  </si>
  <si>
    <t>ЛОТКИ ВОДООТВОДНЫЕ МЕЖДУШПАЛЬНЫЕ</t>
  </si>
  <si>
    <t>ЛОТКИ ВОДООТВОДНЫЕ МЕЖДУПУТНЫЕ</t>
  </si>
  <si>
    <t>МШЛ-0,35</t>
  </si>
  <si>
    <t>1500×392×450</t>
  </si>
  <si>
    <t>МПЛ-0,75</t>
  </si>
  <si>
    <t>1500×700×850</t>
  </si>
  <si>
    <t>МШЛ-0,50</t>
  </si>
  <si>
    <t>1500×392×600</t>
  </si>
  <si>
    <t>МПЛ-1,0</t>
  </si>
  <si>
    <t>1500×700×1100</t>
  </si>
  <si>
    <t>МШЛ-0,70</t>
  </si>
  <si>
    <t>1500×392×800</t>
  </si>
  <si>
    <t>МПЛ-1,25</t>
  </si>
  <si>
    <t>1500×700×1350</t>
  </si>
  <si>
    <t>ОГОЛОВОК ЛОТКА МШЛ-0,35</t>
  </si>
  <si>
    <t>600×392×450</t>
  </si>
  <si>
    <t>КРЫШКА ЛОТКА ТИП-2</t>
  </si>
  <si>
    <t>750×700×70</t>
  </si>
  <si>
    <t>ОГОЛОВОК ЛОТКА МШЛ-0,50</t>
  </si>
  <si>
    <t>770×392×600</t>
  </si>
  <si>
    <t>ОГОЛОВОК ЛОТКА МШЛ-0,70</t>
  </si>
  <si>
    <t>1000×392×800</t>
  </si>
  <si>
    <t>КРЫШКА ЛОТКА ТИП-1</t>
  </si>
  <si>
    <t>750×340×70</t>
  </si>
  <si>
    <t>БЛОКИ ПОВЫШЕНИЯ ПУТИ</t>
  </si>
  <si>
    <t>ПОЛУСФЕРЫ АНТИПАРКОВОЧНЫЕ НЕОКРАШЕННЫЕ</t>
  </si>
  <si>
    <t>размеры, мм.                          шир. × выс.</t>
  </si>
  <si>
    <t>ШПАЛЬНЫЙ ЯЩИК Ш-1</t>
  </si>
  <si>
    <t>1400×380×820</t>
  </si>
  <si>
    <t>Полусфера бетонная</t>
  </si>
  <si>
    <t>500×250</t>
  </si>
  <si>
    <t>БЛОК ФУНДАМЕНТНЫЙ                         Ф-10</t>
  </si>
  <si>
    <t>2380×1000×300</t>
  </si>
  <si>
    <t>400×300</t>
  </si>
  <si>
    <t>БЛОК СТЕНОВОЙ ФС4К</t>
  </si>
  <si>
    <t>2380×400×580</t>
  </si>
  <si>
    <t>БЛОК СТЕНОВОЙ ФС4КЗ</t>
  </si>
  <si>
    <t>БЛОК СТЕНОВОЙ ФС4-8К</t>
  </si>
  <si>
    <t>780×400×580</t>
  </si>
  <si>
    <t>РАСПОРКА РП-2</t>
  </si>
  <si>
    <t>2000×200×580</t>
  </si>
  <si>
    <t>Л 15-3/2а</t>
  </si>
  <si>
    <t>Л 15-5/2а</t>
  </si>
  <si>
    <t>Л 15-8/2а</t>
  </si>
  <si>
    <t>Л 15-11/2а</t>
  </si>
  <si>
    <t>Л 15-12/2а</t>
  </si>
  <si>
    <t>Л 15-15/2а</t>
  </si>
  <si>
    <t>Л 16-3/2а</t>
  </si>
  <si>
    <t>Л 16-5/2а</t>
  </si>
  <si>
    <t>Л 16-8/2а</t>
  </si>
  <si>
    <t>Л 16-11/2а</t>
  </si>
  <si>
    <t>Л 16-12/2а</t>
  </si>
  <si>
    <t>Л 16-15/2а</t>
  </si>
  <si>
    <t>Л 17-3/2а</t>
  </si>
  <si>
    <t>Л 17-5/2а</t>
  </si>
  <si>
    <t>Л 17-8/2а</t>
  </si>
  <si>
    <t>Л 17-11/2а</t>
  </si>
  <si>
    <t>Л 17-12/2а</t>
  </si>
  <si>
    <t>Л 17-15/2а</t>
  </si>
  <si>
    <t>Л 18-3/2а</t>
  </si>
  <si>
    <t>Л 18-5/2а</t>
  </si>
  <si>
    <t>Л 18-8/2а</t>
  </si>
  <si>
    <t>Л 18-11/2а</t>
  </si>
  <si>
    <t>Л 18-12/2а</t>
  </si>
  <si>
    <t>Л 18-15/2а</t>
  </si>
  <si>
    <t>Л 19-3/2а</t>
  </si>
  <si>
    <t>Л 19-5/2а</t>
  </si>
  <si>
    <t>Л 19-8/2а</t>
  </si>
  <si>
    <t>Л 19-11/2а</t>
  </si>
  <si>
    <t>Л 19-12/2а</t>
  </si>
  <si>
    <t>Л 19-15/2а</t>
  </si>
  <si>
    <t>Л 20-3/2а</t>
  </si>
  <si>
    <t>Л 20-11/2а</t>
  </si>
  <si>
    <t>Л 20-5/2а</t>
  </si>
  <si>
    <t>Л 20-12/2а</t>
  </si>
  <si>
    <t>Л 20-15/2а</t>
  </si>
  <si>
    <t>Л 21-3/2а</t>
  </si>
  <si>
    <t>Л 21-5/2а</t>
  </si>
  <si>
    <t>Л 21-8/2а</t>
  </si>
  <si>
    <t>Л 21-11/2а</t>
  </si>
  <si>
    <t>Л 21-12/2а</t>
  </si>
  <si>
    <t>Л 21-15/2а</t>
  </si>
  <si>
    <t>П 13-11б</t>
  </si>
  <si>
    <t>П 16-15а</t>
  </si>
  <si>
    <t>6000×1490×220</t>
  </si>
  <si>
    <t>ПК 60.15-1</t>
  </si>
  <si>
    <t>П 13д-11б</t>
  </si>
  <si>
    <t>ЛК 300.60.30-1</t>
  </si>
  <si>
    <t>ЛК 300.60.30-2</t>
  </si>
  <si>
    <r>
      <t>ЛК 300.60.30-</t>
    </r>
    <r>
      <rPr>
        <sz val="11"/>
        <color theme="1"/>
        <rFont val="Calibri"/>
        <family val="2"/>
        <charset val="204"/>
      </rPr>
      <t>3</t>
    </r>
  </si>
  <si>
    <t>ЛК 300.60.45-1</t>
  </si>
  <si>
    <t>ЛК 300.60.45-2</t>
  </si>
  <si>
    <t>ЛК 300.60.45-3</t>
  </si>
  <si>
    <t>2990×580×280</t>
  </si>
  <si>
    <t>2990×580×430</t>
  </si>
  <si>
    <t>ЛК 300.60.60-1</t>
  </si>
  <si>
    <t>ЛК 300.60.60-2</t>
  </si>
  <si>
    <t>ЛК 300.60.60-3</t>
  </si>
  <si>
    <t>ЛК 300.60.60-4</t>
  </si>
  <si>
    <t>ЛК 300.90.45-1</t>
  </si>
  <si>
    <t>ЛК 300.90.45-2</t>
  </si>
  <si>
    <t>ЛК 300.90.45-3</t>
  </si>
  <si>
    <t>ЛК 300.90.45-4</t>
  </si>
  <si>
    <t>ЛК 300.90.45-5</t>
  </si>
  <si>
    <t>ЛК 300.90.45-6</t>
  </si>
  <si>
    <t>ЛК 300.90.45-7</t>
  </si>
  <si>
    <t>ЛК 300.90.45-8</t>
  </si>
  <si>
    <t>ЛК 300.90.45-9</t>
  </si>
  <si>
    <t>ЛК 300.90.45-10</t>
  </si>
  <si>
    <t>ЛК 300.90.45-6а</t>
  </si>
  <si>
    <t>ЛК 300.90.45-7а</t>
  </si>
  <si>
    <t>ЛК 300.90.45-8а</t>
  </si>
  <si>
    <t>2990×880×430</t>
  </si>
  <si>
    <t>ЛК 300.90.60-1</t>
  </si>
  <si>
    <t>ЛК 300.90.60-2</t>
  </si>
  <si>
    <t>ЛК 300.90.60-3</t>
  </si>
  <si>
    <t>ЛК 300.90.60-4</t>
  </si>
  <si>
    <t>ЛК 300.90.90-1</t>
  </si>
  <si>
    <t>ЛК 300.90.90-2</t>
  </si>
  <si>
    <t>ЛК 300.90.90-3</t>
  </si>
  <si>
    <t>ЛК 300.90.90-4</t>
  </si>
  <si>
    <t>ЛК 300.90.90-5</t>
  </si>
  <si>
    <t>ЛК 300.90.90-6</t>
  </si>
  <si>
    <t>ЛК 300.120.45-1</t>
  </si>
  <si>
    <t>ЛК 300.120.45-2</t>
  </si>
  <si>
    <t>ЛК 300.120.45-3</t>
  </si>
  <si>
    <t>ЛК 300.120.45-4</t>
  </si>
  <si>
    <t>ЛК 300.120.45-5</t>
  </si>
  <si>
    <t>ЛК 300.120.45-9</t>
  </si>
  <si>
    <t>ЛК 300.120.45-10</t>
  </si>
  <si>
    <t>ЛК 300.120.45-6а</t>
  </si>
  <si>
    <t>ЛК 300.120.45-7а</t>
  </si>
  <si>
    <t>ЛК 300.120.45-8а</t>
  </si>
  <si>
    <t>ЛК 300.120.45-11</t>
  </si>
  <si>
    <t>2990×1180×430</t>
  </si>
  <si>
    <t>ЛК 300.120.60-1</t>
  </si>
  <si>
    <t>ЛК 300.120.60-2</t>
  </si>
  <si>
    <t>ЛК 300.120.60-3</t>
  </si>
  <si>
    <t>ЛК 300.120.60-4</t>
  </si>
  <si>
    <t>ЛК 300.120.60-5</t>
  </si>
  <si>
    <t>ЛК 300.120.60-6</t>
  </si>
  <si>
    <t>ЛК 300.120.60-8</t>
  </si>
  <si>
    <t>ЛК 300.120.60-9</t>
  </si>
  <si>
    <t>ЛК 300.120.60-10</t>
  </si>
  <si>
    <t>ЛК 300.120.60-6а</t>
  </si>
  <si>
    <t>ЛК 300.120.60-7а</t>
  </si>
  <si>
    <t>ЛК 300.120.60-8а</t>
  </si>
  <si>
    <t>ЛК 300.120.60-9а</t>
  </si>
  <si>
    <t>ЛК 300.120.90-1</t>
  </si>
  <si>
    <t>ЛК 300.120.90-2</t>
  </si>
  <si>
    <t>ЛК 300.120.90-3</t>
  </si>
  <si>
    <t>ЛК 300.120.90-4</t>
  </si>
  <si>
    <t>ЛК 300.120.90-5</t>
  </si>
  <si>
    <t>ЛК 300.120.90-6</t>
  </si>
  <si>
    <t>ЛК 300.120.90-7а</t>
  </si>
  <si>
    <t>ЛК 300.120.90-8а</t>
  </si>
  <si>
    <t>ЛК 300.120.90-9а</t>
  </si>
  <si>
    <t>ЛК 300.120.90-10а</t>
  </si>
  <si>
    <t>ЛК 300.150.45-1</t>
  </si>
  <si>
    <t>ЛК 300.150.45-2</t>
  </si>
  <si>
    <t>ЛК 300.150.45-3</t>
  </si>
  <si>
    <t>ЛК 300.150.45-4</t>
  </si>
  <si>
    <t>ЛК 300.150.45-5</t>
  </si>
  <si>
    <t>ЛК 300.150.45-9</t>
  </si>
  <si>
    <t>ЛК 300.150.45-10</t>
  </si>
  <si>
    <t>ЛК 300.150.45-11</t>
  </si>
  <si>
    <t>2990×1480×430</t>
  </si>
  <si>
    <t>ЛК 300.150.45-1а</t>
  </si>
  <si>
    <t>ЛК 300.150.45-6а</t>
  </si>
  <si>
    <t>ЛК 300.150.45-7а</t>
  </si>
  <si>
    <t>ЛК 300.150.45-8а</t>
  </si>
  <si>
    <t>ЛК 300.150.60-1</t>
  </si>
  <si>
    <t>ЛК 300.150.60-2</t>
  </si>
  <si>
    <t>ЛК 300.150.60-3</t>
  </si>
  <si>
    <t>ЛК 300.150.60-4</t>
  </si>
  <si>
    <t>ЛК 300.150.60-5</t>
  </si>
  <si>
    <t>ЛК 300.150.60-8</t>
  </si>
  <si>
    <t>ЛК 300.150.60-9</t>
  </si>
  <si>
    <t>ЛК 300.150.60-1а</t>
  </si>
  <si>
    <t>ЛК 300.150.60-6а</t>
  </si>
  <si>
    <t>ЛК 300.150.60-7а</t>
  </si>
  <si>
    <t>ЛК 300.150.90-1</t>
  </si>
  <si>
    <t>ЛК 300.150.90-2</t>
  </si>
  <si>
    <t>ЛК 300.150.90-3</t>
  </si>
  <si>
    <t>ЛК 300.150.90-4</t>
  </si>
  <si>
    <t>ЛК 300.150.90-9</t>
  </si>
  <si>
    <t>ЛК 300.150.90-10</t>
  </si>
  <si>
    <t>ЛК 300.150.90-11</t>
  </si>
  <si>
    <t>ЛК 300.150.90-5а</t>
  </si>
  <si>
    <t>ЛК 300.150.90-6а</t>
  </si>
  <si>
    <t>ЛК 300.150.90-7а</t>
  </si>
  <si>
    <t>ЛК 300.150.90-8а</t>
  </si>
  <si>
    <t>ПТ 36.60.8-6</t>
  </si>
  <si>
    <t>ПТ 36.60.8-9</t>
  </si>
  <si>
    <t>ПТ 36.60.8-12</t>
  </si>
  <si>
    <t>ПТ 36.60.8-15</t>
  </si>
  <si>
    <t>ПТ 75.60.8-3</t>
  </si>
  <si>
    <t>ПТ 75.60.8-6</t>
  </si>
  <si>
    <t>ПТ 75.60.8-9</t>
  </si>
  <si>
    <t>ПТ 75.60.8-15</t>
  </si>
  <si>
    <t>ПТ300.90.10-1,5</t>
  </si>
  <si>
    <t>ПТ300.90.10-3</t>
  </si>
  <si>
    <t>ПТ300.90.10-6</t>
  </si>
  <si>
    <t>ПТ300.90.10-9</t>
  </si>
  <si>
    <t>ПТ300.90.10-15</t>
  </si>
  <si>
    <t>ПТ300.120.12-1,5</t>
  </si>
  <si>
    <t>ПТ300.120.12-3</t>
  </si>
  <si>
    <t>ПТ300.120.12-6</t>
  </si>
  <si>
    <t>ПТ300.120.12-9</t>
  </si>
  <si>
    <t>ПТ300.120.12-12</t>
  </si>
  <si>
    <t>ПТ300.120.12-15</t>
  </si>
  <si>
    <t>ПТ300.150.12-1,5</t>
  </si>
  <si>
    <t>ПТ300.150.12-3</t>
  </si>
  <si>
    <t>ПТ300.150.12-6</t>
  </si>
  <si>
    <t>ПТ300.150.14-9</t>
  </si>
  <si>
    <t>ПТ300.150.14-12</t>
  </si>
  <si>
    <t>ПТ300.150.14-15</t>
  </si>
  <si>
    <t>2990×1180×140</t>
  </si>
  <si>
    <t>ПЛИТЫ ДНИЩ КАНАЛОВ</t>
  </si>
  <si>
    <t>ПД36.60.8-6</t>
  </si>
  <si>
    <t>ПД36.60.8-12</t>
  </si>
  <si>
    <t>ПД36.60.8-15</t>
  </si>
  <si>
    <t>ПД75.60.8-3</t>
  </si>
  <si>
    <t>ПД75.60.8-6</t>
  </si>
  <si>
    <t>ПД75.60.8-9</t>
  </si>
  <si>
    <t>ПД75.60.8-12</t>
  </si>
  <si>
    <t>ПД75.60.8-15</t>
  </si>
  <si>
    <t>ПД300.90.10-1,5</t>
  </si>
  <si>
    <t>ПД300.90.10-3</t>
  </si>
  <si>
    <t>ПД300.90.10-6</t>
  </si>
  <si>
    <t>ПД300.90.10-9</t>
  </si>
  <si>
    <t>ПД300.90.10-15</t>
  </si>
  <si>
    <t>ПД300.120.12-1,5</t>
  </si>
  <si>
    <t>ПД300.120.12-3</t>
  </si>
  <si>
    <t>ПД300.120.12-6</t>
  </si>
  <si>
    <t>ПД300.120.12-9</t>
  </si>
  <si>
    <t>ПД300.120.12-12</t>
  </si>
  <si>
    <t>ПД300.120.12-15</t>
  </si>
  <si>
    <t>ПД300.150.12-1,5</t>
  </si>
  <si>
    <t>ПД300.150.12-3</t>
  </si>
  <si>
    <t>ПД300.150.12-6</t>
  </si>
  <si>
    <t>ПД300.150.12-12</t>
  </si>
  <si>
    <t>ПД300.150.12-15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</si>
</sst>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\ ##0&quot;р.&quot;_-;\-* #\ ##0&quot;р.&quot;_-;_-* &quot;-&quot;&quot;р.&quot;_-;_-@_-"/>
    <numFmt numFmtId="165" formatCode="0&quot; кг.&quot;"/>
    <numFmt numFmtId="166" formatCode="#\ ##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3D3D3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3D3D3D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0" fontId="5" fillId="0" borderId="2" xfId="1" applyFont="1" applyBorder="1"/>
    <xf numFmtId="0" fontId="6" fillId="0" borderId="2" xfId="1" applyFont="1" applyBorder="1"/>
    <xf numFmtId="0" fontId="7" fillId="0" borderId="0" xfId="1" applyFont="1" applyAlignment="1">
      <alignment horizontal="center"/>
    </xf>
    <xf numFmtId="0" fontId="1" fillId="0" borderId="2" xfId="1" applyBorder="1"/>
    <xf numFmtId="0" fontId="7" fillId="0" borderId="2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 shrinkToFit="1"/>
    </xf>
    <xf numFmtId="0" fontId="0" fillId="0" borderId="1" xfId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0" fillId="0" borderId="3" xfId="1" applyFont="1" applyBorder="1" applyAlignment="1">
      <alignment horizontal="center" wrapText="1"/>
    </xf>
    <xf numFmtId="0" fontId="1" fillId="0" borderId="3" xfId="1" applyBorder="1" applyAlignment="1">
      <alignment horizontal="center"/>
    </xf>
    <xf numFmtId="0" fontId="0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2" xfId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5" fillId="0" borderId="2" xfId="1" applyFont="1" applyBorder="1" applyAlignment="1">
      <alignment horizontal="left"/>
    </xf>
    <xf numFmtId="0" fontId="10" fillId="0" borderId="0" xfId="1" applyFont="1"/>
    <xf numFmtId="0" fontId="7" fillId="0" borderId="2" xfId="1" applyFont="1" applyBorder="1"/>
    <xf numFmtId="0" fontId="11" fillId="0" borderId="2" xfId="1" applyFont="1" applyBorder="1" applyAlignment="1">
      <alignment horizontal="center"/>
    </xf>
    <xf numFmtId="0" fontId="1" fillId="0" borderId="1" xfId="1" applyBorder="1" applyAlignment="1">
      <alignment horizontal="left" vertic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166" fontId="13" fillId="0" borderId="1" xfId="1" applyNumberFormat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1" xfId="1" applyFont="1" applyBorder="1" applyAlignment="1">
      <alignment horizontal="center" wrapText="1" shrinkToFit="1"/>
    </xf>
    <xf numFmtId="0" fontId="14" fillId="0" borderId="1" xfId="1" applyFont="1" applyBorder="1" applyAlignment="1">
      <alignment horizontal="center" vertical="center" wrapText="1"/>
    </xf>
    <xf numFmtId="0" fontId="1" fillId="0" borderId="1" xfId="1" applyBorder="1"/>
    <xf numFmtId="0" fontId="12" fillId="0" borderId="0" xfId="1" applyFont="1" applyAlignment="1">
      <alignment horizontal="center"/>
    </xf>
    <xf numFmtId="0" fontId="1" fillId="0" borderId="0" xfId="1" applyAlignment="1">
      <alignment horizontal="center" wrapText="1" shrinkToFit="1"/>
    </xf>
    <xf numFmtId="0" fontId="7" fillId="0" borderId="0" xfId="1" applyFont="1"/>
    <xf numFmtId="0" fontId="1" fillId="0" borderId="3" xfId="1" applyBorder="1" applyAlignment="1">
      <alignment horizontal="center" wrapText="1" shrinkToFit="1"/>
    </xf>
    <xf numFmtId="0" fontId="1" fillId="0" borderId="4" xfId="1" applyBorder="1" applyAlignment="1">
      <alignment horizontal="left" vertical="center"/>
    </xf>
    <xf numFmtId="0" fontId="12" fillId="0" borderId="4" xfId="1" applyFont="1" applyBorder="1" applyAlignment="1">
      <alignment horizontal="center"/>
    </xf>
    <xf numFmtId="0" fontId="1" fillId="0" borderId="4" xfId="1" applyBorder="1" applyAlignment="1">
      <alignment horizontal="center" wrapText="1" shrinkToFit="1"/>
    </xf>
    <xf numFmtId="0" fontId="12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 shrinkToFit="1"/>
    </xf>
    <xf numFmtId="0" fontId="16" fillId="0" borderId="1" xfId="1" applyFont="1" applyBorder="1" applyAlignment="1">
      <alignment horizontal="center" vertical="top" wrapText="1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1" applyFont="1" applyBorder="1" applyAlignment="1">
      <alignment wrapText="1"/>
    </xf>
    <xf numFmtId="0" fontId="16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0" fillId="0" borderId="0" xfId="1" applyFont="1" applyAlignment="1">
      <alignment wrapText="1"/>
    </xf>
    <xf numFmtId="0" fontId="18" fillId="2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4" fillId="0" borderId="1" xfId="1" applyFont="1" applyBorder="1" applyAlignment="1">
      <alignment horizontal="center"/>
    </xf>
    <xf numFmtId="0" fontId="16" fillId="0" borderId="0" xfId="1" applyFont="1" applyAlignment="1">
      <alignment horizontal="center" vertical="top" wrapText="1"/>
    </xf>
    <xf numFmtId="0" fontId="14" fillId="0" borderId="1" xfId="1" applyFont="1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1" fillId="0" borderId="0" xfId="1" applyAlignment="1">
      <alignment horizontal="left" vertic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2" fontId="14" fillId="0" borderId="1" xfId="0" applyNumberFormat="1" applyFont="1" applyBorder="1"/>
    <xf numFmtId="2" fontId="14" fillId="0" borderId="13" xfId="0" applyNumberFormat="1" applyFont="1" applyBorder="1"/>
    <xf numFmtId="0" fontId="11" fillId="0" borderId="0" xfId="1" applyFont="1" applyAlignment="1">
      <alignment horizontal="center"/>
    </xf>
    <xf numFmtId="1" fontId="9" fillId="0" borderId="1" xfId="0" applyNumberFormat="1" applyFont="1" applyBorder="1" applyAlignment="1" applyProtection="1">
      <alignment horizontal="center" vertical="center"/>
      <protection locked="0" hidden="1"/>
    </xf>
    <xf numFmtId="1" fontId="1" fillId="0" borderId="1" xfId="1" applyNumberFormat="1" applyBorder="1" applyAlignment="1" applyProtection="1">
      <alignment horizontal="center"/>
      <protection locked="0" hidden="1"/>
    </xf>
    <xf numFmtId="1" fontId="0" fillId="0" borderId="1" xfId="0" applyNumberFormat="1" applyBorder="1" applyAlignment="1" applyProtection="1">
      <alignment horizontal="center"/>
      <protection locked="0" hidden="1"/>
    </xf>
    <xf numFmtId="1" fontId="1" fillId="0" borderId="1" xfId="1" applyNumberFormat="1" applyBorder="1" applyAlignment="1" applyProtection="1">
      <alignment horizontal="center" wrapText="1" shrinkToFit="1"/>
      <protection locked="0" hidden="1"/>
    </xf>
    <xf numFmtId="0" fontId="3" fillId="0" borderId="1" xfId="0" applyFont="1" applyBorder="1" applyAlignment="1">
      <alignment horizontal="justify" vertical="center" wrapText="1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0" borderId="2" xfId="1" applyFont="1" applyBorder="1" applyAlignment="1">
      <alignment horizontal="center" shrinkToFit="1"/>
    </xf>
    <xf numFmtId="0" fontId="7" fillId="0" borderId="2" xfId="1" applyFont="1" applyBorder="1" applyAlignment="1">
      <alignment horizontal="center"/>
    </xf>
  </cellXfs>
  <cellStyles count="2">
    <cellStyle name="Обычный" xfId="0" builtinId="0"/>
    <cellStyle name="Обычный 2 2 2 2 2 2" xfId="1" xr:uid="{D366C897-9A7C-44B9-9F37-36F2C83005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361949</xdr:colOff>
      <xdr:row>377</xdr:row>
      <xdr:rowOff>0</xdr:rowOff>
    </xdr:from>
    <xdr:to>
      <xdr:col>14</xdr:col>
      <xdr:colOff>607943</xdr:colOff>
      <xdr:row>385</xdr:row>
      <xdr:rowOff>54058</xdr:rowOff>
    </xdr:to>
    <xdr:pic>
      <xdr:nvPicPr>
        <xdr:cNvPr id="2" name="Рисунок 1" descr="https://energomonolit.ru/wp-content/uploads/2020/02/plitazabora.png">
          <a:extLst>
            <a:ext uri="{FF2B5EF4-FFF2-40B4-BE49-F238E27FC236}">
              <a16:creationId xmlns:a16="http://schemas.microsoft.com/office/drawing/2014/main" id="{9A169902-02A2-48EA-9CE8-51655CECE0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877799" y="58531125"/>
          <a:ext cx="1150869" cy="19685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476250</xdr:colOff>
      <xdr:row>9</xdr:row>
      <xdr:rowOff>133350</xdr:rowOff>
    </xdr:from>
    <xdr:to>
      <xdr:col>7</xdr:col>
      <xdr:colOff>306870</xdr:colOff>
      <xdr:row>14</xdr:row>
      <xdr:rowOff>133350</xdr:rowOff>
    </xdr:to>
    <xdr:pic>
      <xdr:nvPicPr>
        <xdr:cNvPr id="3" name="Рисунок 2" descr="Кольцо колодезное стеновое КС7-6">
          <a:extLst>
            <a:ext uri="{FF2B5EF4-FFF2-40B4-BE49-F238E27FC236}">
              <a16:creationId xmlns:a16="http://schemas.microsoft.com/office/drawing/2014/main" id="{A6C5344B-47DF-4815-8D7C-8E7B30EC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76825" y="2400300"/>
          <a:ext cx="103077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27</xdr:row>
      <xdr:rowOff>133350</xdr:rowOff>
    </xdr:from>
    <xdr:to>
      <xdr:col>7</xdr:col>
      <xdr:colOff>364020</xdr:colOff>
      <xdr:row>30</xdr:row>
      <xdr:rowOff>9525</xdr:rowOff>
    </xdr:to>
    <xdr:pic>
      <xdr:nvPicPr>
        <xdr:cNvPr id="4" name="Рисунок 3" descr="Плита днища колодца ПН10-1">
          <a:extLst>
            <a:ext uri="{FF2B5EF4-FFF2-40B4-BE49-F238E27FC236}">
              <a16:creationId xmlns:a16="http://schemas.microsoft.com/office/drawing/2014/main" id="{D0D022B2-196B-4A8F-8C8D-27B35897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19675" y="6810375"/>
          <a:ext cx="114507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457200</xdr:colOff>
      <xdr:row>21</xdr:row>
      <xdr:rowOff>133350</xdr:rowOff>
    </xdr:from>
    <xdr:to>
      <xdr:col>7</xdr:col>
      <xdr:colOff>295275</xdr:colOff>
      <xdr:row>22</xdr:row>
      <xdr:rowOff>333375</xdr:rowOff>
    </xdr:to>
    <xdr:pic>
      <xdr:nvPicPr>
        <xdr:cNvPr id="5" name="Рисунок 4" descr="Кольцо опорное КО-6">
          <a:extLst>
            <a:ext uri="{FF2B5EF4-FFF2-40B4-BE49-F238E27FC236}">
              <a16:creationId xmlns:a16="http://schemas.microsoft.com/office/drawing/2014/main" id="{AD6975D0-B19B-41D8-835E-DC176199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57775" y="4705350"/>
          <a:ext cx="1038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342900</xdr:colOff>
      <xdr:row>10</xdr:row>
      <xdr:rowOff>161925</xdr:rowOff>
    </xdr:from>
    <xdr:ext cx="1181100" cy="685800"/>
    <xdr:pic>
      <xdr:nvPicPr>
        <xdr:cNvPr id="6" name="Рисунок 5" descr="Плита перекрытия колодца ПП10-1">
          <a:extLst>
            <a:ext uri="{FF2B5EF4-FFF2-40B4-BE49-F238E27FC236}">
              <a16:creationId xmlns:a16="http://schemas.microsoft.com/office/drawing/2014/main" id="{883E1407-3B1E-427B-8E90-31BC8E0C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58825" y="2619375"/>
          <a:ext cx="1181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228600</xdr:colOff>
      <xdr:row>22</xdr:row>
      <xdr:rowOff>152400</xdr:rowOff>
    </xdr:from>
    <xdr:ext cx="1323975" cy="1000125"/>
    <xdr:pic>
      <xdr:nvPicPr>
        <xdr:cNvPr id="7" name="Рисунок 6" descr="Картинки по запросу ПД-ЛТк фото">
          <a:extLst>
            <a:ext uri="{FF2B5EF4-FFF2-40B4-BE49-F238E27FC236}">
              <a16:creationId xmlns:a16="http://schemas.microsoft.com/office/drawing/2014/main" id="{E82A6C0B-5233-4D07-9C09-0BC2A83C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44525" y="5295900"/>
          <a:ext cx="13239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428625</xdr:colOff>
      <xdr:row>40</xdr:row>
      <xdr:rowOff>114300</xdr:rowOff>
    </xdr:from>
    <xdr:to>
      <xdr:col>8</xdr:col>
      <xdr:colOff>154470</xdr:colOff>
      <xdr:row>46</xdr:row>
      <xdr:rowOff>57150</xdr:rowOff>
    </xdr:to>
    <xdr:pic>
      <xdr:nvPicPr>
        <xdr:cNvPr id="8" name="Рисунок 7" descr="Картинки по запросу лотки фото">
          <a:extLst>
            <a:ext uri="{FF2B5EF4-FFF2-40B4-BE49-F238E27FC236}">
              <a16:creationId xmlns:a16="http://schemas.microsoft.com/office/drawing/2014/main" id="{4841D288-F810-45C5-B39A-C4313A52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29200" y="10096500"/>
          <a:ext cx="152607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495300</xdr:colOff>
      <xdr:row>40</xdr:row>
      <xdr:rowOff>85725</xdr:rowOff>
    </xdr:from>
    <xdr:to>
      <xdr:col>14</xdr:col>
      <xdr:colOff>1199322</xdr:colOff>
      <xdr:row>46</xdr:row>
      <xdr:rowOff>0</xdr:rowOff>
    </xdr:to>
    <xdr:pic>
      <xdr:nvPicPr>
        <xdr:cNvPr id="9" name="Рисунок 3" descr="Картинки по запросу плита П 1-5 фото">
          <a:extLst>
            <a:ext uri="{FF2B5EF4-FFF2-40B4-BE49-F238E27FC236}">
              <a16:creationId xmlns:a16="http://schemas.microsoft.com/office/drawing/2014/main" id="{A7A06CA1-31AD-4D8A-99B2-57B66C41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011150" y="10067925"/>
          <a:ext cx="160889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214520</xdr:colOff>
      <xdr:row>277</xdr:row>
      <xdr:rowOff>27746</xdr:rowOff>
    </xdr:from>
    <xdr:to>
      <xdr:col>7</xdr:col>
      <xdr:colOff>549965</xdr:colOff>
      <xdr:row>282</xdr:row>
      <xdr:rowOff>112229</xdr:rowOff>
    </xdr:to>
    <xdr:pic>
      <xdr:nvPicPr>
        <xdr:cNvPr id="10" name="Рисунок 6" descr="Картинки по запросу лотки фото">
          <a:extLst>
            <a:ext uri="{FF2B5EF4-FFF2-40B4-BE49-F238E27FC236}">
              <a16:creationId xmlns:a16="http://schemas.microsoft.com/office/drawing/2014/main" id="{D8F58E79-9D62-4909-929C-5B9F3008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15095" y="49195796"/>
          <a:ext cx="1535595" cy="1036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323850</xdr:colOff>
      <xdr:row>282</xdr:row>
      <xdr:rowOff>85725</xdr:rowOff>
    </xdr:from>
    <xdr:to>
      <xdr:col>14</xdr:col>
      <xdr:colOff>1031185</xdr:colOff>
      <xdr:row>287</xdr:row>
      <xdr:rowOff>142875</xdr:rowOff>
    </xdr:to>
    <xdr:pic>
      <xdr:nvPicPr>
        <xdr:cNvPr id="11" name="Рисунок 3" descr="Картинки по запросу плита П 1-5 фото">
          <a:extLst>
            <a:ext uri="{FF2B5EF4-FFF2-40B4-BE49-F238E27FC236}">
              <a16:creationId xmlns:a16="http://schemas.microsoft.com/office/drawing/2014/main" id="{8AF4258A-1838-4C57-B8BE-40013701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839700" y="50206275"/>
          <a:ext cx="161221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552450</xdr:colOff>
      <xdr:row>385</xdr:row>
      <xdr:rowOff>133350</xdr:rowOff>
    </xdr:from>
    <xdr:to>
      <xdr:col>8</xdr:col>
      <xdr:colOff>238125</xdr:colOff>
      <xdr:row>390</xdr:row>
      <xdr:rowOff>171450</xdr:rowOff>
    </xdr:to>
    <xdr:pic>
      <xdr:nvPicPr>
        <xdr:cNvPr id="13" name="Рисунок 3" descr="Картинки по запросу пдн плита фото">
          <a:extLst>
            <a:ext uri="{FF2B5EF4-FFF2-40B4-BE49-F238E27FC236}">
              <a16:creationId xmlns:a16="http://schemas.microsoft.com/office/drawing/2014/main" id="{B77193FD-1EF8-4CC6-AB85-8DAE91D6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76850" y="77695425"/>
          <a:ext cx="1485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202095</xdr:colOff>
      <xdr:row>393</xdr:row>
      <xdr:rowOff>430695</xdr:rowOff>
    </xdr:from>
    <xdr:to>
      <xdr:col>8</xdr:col>
      <xdr:colOff>422413</xdr:colOff>
      <xdr:row>398</xdr:row>
      <xdr:rowOff>76614</xdr:rowOff>
    </xdr:to>
    <xdr:pic>
      <xdr:nvPicPr>
        <xdr:cNvPr id="14" name="Рисунок 4" descr="Картинки по запросу фото опоры св">
          <a:extLst>
            <a:ext uri="{FF2B5EF4-FFF2-40B4-BE49-F238E27FC236}">
              <a16:creationId xmlns:a16="http://schemas.microsoft.com/office/drawing/2014/main" id="{1D3E79BC-EF3B-4A53-91AC-AB36940A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402745" y="62409870"/>
          <a:ext cx="1420468" cy="97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436</xdr:row>
      <xdr:rowOff>38100</xdr:rowOff>
    </xdr:from>
    <xdr:to>
      <xdr:col>8</xdr:col>
      <xdr:colOff>209550</xdr:colOff>
      <xdr:row>442</xdr:row>
      <xdr:rowOff>161926</xdr:rowOff>
    </xdr:to>
    <xdr:pic>
      <xdr:nvPicPr>
        <xdr:cNvPr id="15" name="Рисунок 2" descr="http://centrgbi.ru/site-material/uploads/2014/06/%D0%BF%D0%B5%D1%80%D0%B5%D0%BC%D1%8B%D1%87%D0%BA%D0%B8-%D0%BF%D0%BB%D0%B8%D1%82%D0%BD%D1%8B%D0%B5-150x133.jpg">
          <a:extLst>
            <a:ext uri="{FF2B5EF4-FFF2-40B4-BE49-F238E27FC236}">
              <a16:creationId xmlns:a16="http://schemas.microsoft.com/office/drawing/2014/main" id="{33BE7B07-6AB5-4F70-BEFC-47A4893E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00650" y="71751825"/>
          <a:ext cx="1409700" cy="1266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436</xdr:row>
      <xdr:rowOff>38100</xdr:rowOff>
    </xdr:from>
    <xdr:to>
      <xdr:col>14</xdr:col>
      <xdr:colOff>1431235</xdr:colOff>
      <xdr:row>442</xdr:row>
      <xdr:rowOff>161926</xdr:rowOff>
    </xdr:to>
    <xdr:pic>
      <xdr:nvPicPr>
        <xdr:cNvPr id="16" name="Рисунок 1" descr="http://centrgbi.ru/site-material/uploads/2014/06/%D0%BF%D0%B5%D1%80%D0%B5%D0%BC%D1%8B%D1%87%D0%BA%D0%B8-%D0%BF%D0%BB%D0%B8%D1%82%D0%BD%D1%8B%D0%B5-150x133.jpg">
          <a:extLst>
            <a:ext uri="{FF2B5EF4-FFF2-40B4-BE49-F238E27FC236}">
              <a16:creationId xmlns:a16="http://schemas.microsoft.com/office/drawing/2014/main" id="{D3228C64-6111-479D-B576-CD276732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115925" y="71751825"/>
          <a:ext cx="1431235" cy="1266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439392</xdr:colOff>
      <xdr:row>469</xdr:row>
      <xdr:rowOff>458443</xdr:rowOff>
    </xdr:from>
    <xdr:to>
      <xdr:col>8</xdr:col>
      <xdr:colOff>41412</xdr:colOff>
      <xdr:row>478</xdr:row>
      <xdr:rowOff>10767</xdr:rowOff>
    </xdr:to>
    <xdr:pic>
      <xdr:nvPicPr>
        <xdr:cNvPr id="17" name="Рисунок 2" descr="http://centrgbi.ru/site-material/uploads/2016/02/%D0%BF%D1%80%D0%BE%D0%B3%D0%BE%D0%BD-%D0%B6%D0%B5%D0%BB%D0%B5%D0%B7%D0%BE%D0%B1%D0%B5%D1%82%D0%BE%D0%BD%D0%BD%D1%8B%D0%B9-150x150.jpg">
          <a:extLst>
            <a:ext uri="{FF2B5EF4-FFF2-40B4-BE49-F238E27FC236}">
              <a16:creationId xmlns:a16="http://schemas.microsoft.com/office/drawing/2014/main" id="{B703F522-120E-412E-B5D6-49122833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039967" y="78468193"/>
          <a:ext cx="1402245" cy="164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407090</xdr:colOff>
      <xdr:row>469</xdr:row>
      <xdr:rowOff>45141</xdr:rowOff>
    </xdr:from>
    <xdr:to>
      <xdr:col>14</xdr:col>
      <xdr:colOff>920612</xdr:colOff>
      <xdr:row>476</xdr:row>
      <xdr:rowOff>140391</xdr:rowOff>
    </xdr:to>
    <xdr:pic>
      <xdr:nvPicPr>
        <xdr:cNvPr id="18" name="Рисунок 2" descr="http://centrgbi.ru/site-material/uploads/2016/02/%D0%B1%D0%BE%D1%80%D0%B4%D1%8E%D1%80-150x150.jpeg">
          <a:extLst>
            <a:ext uri="{FF2B5EF4-FFF2-40B4-BE49-F238E27FC236}">
              <a16:creationId xmlns:a16="http://schemas.microsoft.com/office/drawing/2014/main" id="{1B18D87D-ACD5-45C6-99A4-4ED6CABC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22940" y="78054891"/>
          <a:ext cx="1418397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104776</xdr:colOff>
      <xdr:row>405</xdr:row>
      <xdr:rowOff>209550</xdr:rowOff>
    </xdr:from>
    <xdr:to>
      <xdr:col>8</xdr:col>
      <xdr:colOff>209550</xdr:colOff>
      <xdr:row>408</xdr:row>
      <xdr:rowOff>123825</xdr:rowOff>
    </xdr:to>
    <xdr:pic>
      <xdr:nvPicPr>
        <xdr:cNvPr id="19" name="Рисунок 18" descr="ÐÐ°ÑÑÐ¸Ð½ÐºÐ¸ Ð¿Ð¾ Ð·Ð°Ð¿ÑÐ¾ÑÑ Ð»ÐµÑÑÐ½Ð¸ÑÐ½ÑÐ¹ Ð¼Ð°ÑÑ">
          <a:extLst>
            <a:ext uri="{FF2B5EF4-FFF2-40B4-BE49-F238E27FC236}">
              <a16:creationId xmlns:a16="http://schemas.microsoft.com/office/drawing/2014/main" id="{4F2B0987-53D8-4DE5-B61A-E6D79718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05426" y="64865250"/>
          <a:ext cx="1304924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76201</xdr:colOff>
      <xdr:row>418</xdr:row>
      <xdr:rowOff>142875</xdr:rowOff>
    </xdr:from>
    <xdr:to>
      <xdr:col>8</xdr:col>
      <xdr:colOff>190501</xdr:colOff>
      <xdr:row>424</xdr:row>
      <xdr:rowOff>66675</xdr:rowOff>
    </xdr:to>
    <xdr:pic>
      <xdr:nvPicPr>
        <xdr:cNvPr id="20" name="Рисунок 19" descr="ÐÐ°ÑÑÐ¸Ð½ÐºÐ¸ Ð¿Ð¾ Ð·Ð°Ð¿ÑÐ¾ÑÑ Ð±Ð°Ð»ÐºÐ¸ Ð±Ð»1-2,7 Ð³Ð¾ÑÑ">
          <a:extLst>
            <a:ext uri="{FF2B5EF4-FFF2-40B4-BE49-F238E27FC236}">
              <a16:creationId xmlns:a16="http://schemas.microsoft.com/office/drawing/2014/main" id="{07F1C809-808E-4FBC-A2E0-C2855349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76851" y="68037075"/>
          <a:ext cx="13144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409</xdr:row>
      <xdr:rowOff>171451</xdr:rowOff>
    </xdr:from>
    <xdr:to>
      <xdr:col>8</xdr:col>
      <xdr:colOff>484532</xdr:colOff>
      <xdr:row>415</xdr:row>
      <xdr:rowOff>95252</xdr:rowOff>
    </xdr:to>
    <xdr:pic>
      <xdr:nvPicPr>
        <xdr:cNvPr id="21" name="Рисунок 20" descr="ÐÐ°ÑÑÐ¸Ð½ÐºÐ¸ Ð¿Ð¾ Ð·Ð°Ð¿ÑÐ¾ÑÑ Ð»Ñ 12">
          <a:extLst>
            <a:ext uri="{FF2B5EF4-FFF2-40B4-BE49-F238E27FC236}">
              <a16:creationId xmlns:a16="http://schemas.microsoft.com/office/drawing/2014/main" id="{CF9202E8-2543-4647-AE92-8A6975AB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91075" y="66351151"/>
          <a:ext cx="2094257" cy="1066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482</xdr:row>
      <xdr:rowOff>180975</xdr:rowOff>
    </xdr:from>
    <xdr:to>
      <xdr:col>8</xdr:col>
      <xdr:colOff>59220</xdr:colOff>
      <xdr:row>486</xdr:row>
      <xdr:rowOff>247650</xdr:rowOff>
    </xdr:to>
    <xdr:pic>
      <xdr:nvPicPr>
        <xdr:cNvPr id="22" name="Рисунок 1" descr="Картинки по запросу лотки тп984 фото">
          <a:extLst>
            <a:ext uri="{FF2B5EF4-FFF2-40B4-BE49-F238E27FC236}">
              <a16:creationId xmlns:a16="http://schemas.microsoft.com/office/drawing/2014/main" id="{AE42A742-FC28-469C-8668-1FED2147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72025" y="81057750"/>
          <a:ext cx="168799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27333</xdr:colOff>
      <xdr:row>486</xdr:row>
      <xdr:rowOff>26918</xdr:rowOff>
    </xdr:from>
    <xdr:to>
      <xdr:col>7</xdr:col>
      <xdr:colOff>562803</xdr:colOff>
      <xdr:row>490</xdr:row>
      <xdr:rowOff>85725</xdr:rowOff>
    </xdr:to>
    <xdr:pic>
      <xdr:nvPicPr>
        <xdr:cNvPr id="23" name="Рисунок 2" descr="http://renso.pro/files/core/178_image.png">
          <a:extLst>
            <a:ext uri="{FF2B5EF4-FFF2-40B4-BE49-F238E27FC236}">
              <a16:creationId xmlns:a16="http://schemas.microsoft.com/office/drawing/2014/main" id="{6AC1E7A0-527C-400F-8536-2A2786C0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27908" y="82046693"/>
          <a:ext cx="1735620" cy="139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253448</xdr:colOff>
      <xdr:row>480</xdr:row>
      <xdr:rowOff>33543</xdr:rowOff>
    </xdr:from>
    <xdr:to>
      <xdr:col>14</xdr:col>
      <xdr:colOff>862220</xdr:colOff>
      <xdr:row>485</xdr:row>
      <xdr:rowOff>57150</xdr:rowOff>
    </xdr:to>
    <xdr:pic>
      <xdr:nvPicPr>
        <xdr:cNvPr id="24" name="Рисунок 3" descr="Картинки по запросу лотки тп984 фото">
          <a:extLst>
            <a:ext uri="{FF2B5EF4-FFF2-40B4-BE49-F238E27FC236}">
              <a16:creationId xmlns:a16="http://schemas.microsoft.com/office/drawing/2014/main" id="{0A852B50-E8B8-4B70-9956-673207B2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769298" y="80519793"/>
          <a:ext cx="1513647" cy="1366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318467</xdr:colOff>
      <xdr:row>493</xdr:row>
      <xdr:rowOff>551625</xdr:rowOff>
    </xdr:from>
    <xdr:to>
      <xdr:col>7</xdr:col>
      <xdr:colOff>320537</xdr:colOff>
      <xdr:row>498</xdr:row>
      <xdr:rowOff>95251</xdr:rowOff>
    </xdr:to>
    <xdr:pic>
      <xdr:nvPicPr>
        <xdr:cNvPr id="25" name="Рисунок 24" descr="Элементы повышенного железнодорожного пути - шпальный ящик">
          <a:extLst>
            <a:ext uri="{FF2B5EF4-FFF2-40B4-BE49-F238E27FC236}">
              <a16:creationId xmlns:a16="http://schemas.microsoft.com/office/drawing/2014/main" id="{FC54B3AB-709C-4648-92F9-0D1FF956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19042" y="84485925"/>
          <a:ext cx="1202220" cy="1067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152400</xdr:colOff>
      <xdr:row>393</xdr:row>
      <xdr:rowOff>561975</xdr:rowOff>
    </xdr:from>
    <xdr:to>
      <xdr:col>14</xdr:col>
      <xdr:colOff>1047751</xdr:colOff>
      <xdr:row>396</xdr:row>
      <xdr:rowOff>161925</xdr:rowOff>
    </xdr:to>
    <xdr:pic>
      <xdr:nvPicPr>
        <xdr:cNvPr id="26" name="Рисунок 4" descr="Картинки по запросу фото опоры св">
          <a:extLst>
            <a:ext uri="{FF2B5EF4-FFF2-40B4-BE49-F238E27FC236}">
              <a16:creationId xmlns:a16="http://schemas.microsoft.com/office/drawing/2014/main" id="{10D685F1-E85E-48B6-8CE4-592DB53E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268325" y="62541150"/>
          <a:ext cx="89535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762000</xdr:colOff>
      <xdr:row>383</xdr:row>
      <xdr:rowOff>57150</xdr:rowOff>
    </xdr:from>
    <xdr:to>
      <xdr:col>14</xdr:col>
      <xdr:colOff>581025</xdr:colOff>
      <xdr:row>386</xdr:row>
      <xdr:rowOff>126365</xdr:rowOff>
    </xdr:to>
    <xdr:pic>
      <xdr:nvPicPr>
        <xdr:cNvPr id="27" name="Рисунок 26" descr="ФО-2 стакан">
          <a:extLst>
            <a:ext uri="{FF2B5EF4-FFF2-40B4-BE49-F238E27FC236}">
              <a16:creationId xmlns:a16="http://schemas.microsoft.com/office/drawing/2014/main" id="{F04E6E8B-2DD1-42B6-8D58-E07ACDE7DAF0}"/>
            </a:ext>
          </a:extLst>
        </xdr:cNvPr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01675" y="82391250"/>
          <a:ext cx="723900" cy="640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2\!&#1086;&#1073;&#1097;&#1080;&#1077;%20&#1076;&#1086;&#1082;&#1091;&#1084;&#1077;&#1085;&#1090;&#1099;\&#1055;&#1088;&#1072;&#1081;&#1089;%20&#1062;&#1057;&#1056;%20&#1043;&#1088;&#1091;&#1087;&#1087;\&#1056;&#1072;&#1089;&#1093;&#1086;&#1076;%20&#1084;&#1072;&#1090;&#1077;&#1088;&#1080;&#1072;&#1083;&#1086;&#1074;\2024\2%20&#1060;&#1077;&#1074;&#1088;&#1072;&#1083;&#1100;\27.02.2024%20&#1055;&#1088;&#1086;&#1093;&#1083;&#1072;&#1076;&#1085;&#1099;&#1081;%20&#1088;&#1072;&#1089;&#1093;&#1086;&#1076;%20&#1084;&#1072;&#1090;&#1077;&#1088;&#1080;&#1072;&#1083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3;&#1086;&#1076;%20&#1084;&#1072;&#1090;&#1077;&#1088;&#1080;&#1072;&#1083;&#1086;&#1074;/2024/2%20&#1060;&#1077;&#1074;&#1088;&#1072;&#1083;&#1100;/26.02.2024%20&#1055;&#1088;&#1086;&#1093;&#1083;&#1072;&#1076;&#1085;&#1099;&#1081;%20&#1088;&#1072;&#1089;&#1093;&#1086;&#1076;%20&#1084;&#1072;&#1090;&#1077;&#1088;&#1080;&#1072;&#1083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0">
          <cell r="B40">
            <v>18022.344499999999</v>
          </cell>
        </row>
        <row r="126">
          <cell r="B126">
            <v>6988.9773999999998</v>
          </cell>
        </row>
        <row r="130">
          <cell r="B130">
            <v>20609.471799999999</v>
          </cell>
        </row>
        <row r="154">
          <cell r="B154">
            <v>176.09278</v>
          </cell>
        </row>
        <row r="156">
          <cell r="B156">
            <v>186.0641</v>
          </cell>
        </row>
        <row r="158">
          <cell r="B158">
            <v>475.66479999999996</v>
          </cell>
        </row>
        <row r="160">
          <cell r="B160">
            <v>932.32529999999997</v>
          </cell>
        </row>
        <row r="162">
          <cell r="B162">
            <v>1336.2984999999999</v>
          </cell>
        </row>
        <row r="164">
          <cell r="B164">
            <v>1981.0599</v>
          </cell>
        </row>
        <row r="166">
          <cell r="B166">
            <v>3323.2487999999994</v>
          </cell>
        </row>
        <row r="168">
          <cell r="B168">
            <v>5869.1257000000005</v>
          </cell>
        </row>
        <row r="170">
          <cell r="B170">
            <v>8868.6239999999998</v>
          </cell>
        </row>
        <row r="586">
          <cell r="B586">
            <v>15317.339399999999</v>
          </cell>
        </row>
        <row r="606">
          <cell r="B606">
            <v>1168.1859999999999</v>
          </cell>
        </row>
        <row r="608">
          <cell r="B608">
            <v>2037.4112999999998</v>
          </cell>
        </row>
        <row r="610">
          <cell r="B610">
            <v>3146.3623000000002</v>
          </cell>
        </row>
        <row r="612">
          <cell r="B612">
            <v>3837.7808</v>
          </cell>
        </row>
        <row r="614">
          <cell r="B614">
            <v>5772.3092999999999</v>
          </cell>
        </row>
        <row r="616">
          <cell r="B616">
            <v>11728.884999999998</v>
          </cell>
        </row>
        <row r="618">
          <cell r="B618">
            <v>19204.547200000001</v>
          </cell>
        </row>
        <row r="620">
          <cell r="B620">
            <v>26503.298000000003</v>
          </cell>
        </row>
        <row r="952">
          <cell r="B952">
            <v>18564.607499999998</v>
          </cell>
        </row>
        <row r="954">
          <cell r="B954">
            <v>17427.2742</v>
          </cell>
        </row>
        <row r="956">
          <cell r="B956">
            <v>22377.915199999999</v>
          </cell>
        </row>
        <row r="958">
          <cell r="B958">
            <v>20349.985799999999</v>
          </cell>
        </row>
        <row r="960">
          <cell r="B960">
            <v>35779.376600000003</v>
          </cell>
        </row>
        <row r="962">
          <cell r="B962">
            <v>34670.464699999997</v>
          </cell>
        </row>
        <row r="964">
          <cell r="B964">
            <v>43400.450700000001</v>
          </cell>
        </row>
        <row r="966">
          <cell r="B966">
            <v>41299.556300000004</v>
          </cell>
        </row>
        <row r="968">
          <cell r="B968">
            <v>57003.688999999998</v>
          </cell>
        </row>
        <row r="970">
          <cell r="B970">
            <v>54640.507100000003</v>
          </cell>
        </row>
        <row r="972">
          <cell r="B972">
            <v>77830.831600000005</v>
          </cell>
        </row>
        <row r="1312">
          <cell r="B1312">
            <v>26979.575499999995</v>
          </cell>
        </row>
        <row r="1314">
          <cell r="B1314">
            <v>33112.969900000004</v>
          </cell>
        </row>
        <row r="1316">
          <cell r="B1316">
            <v>39635.712700000004</v>
          </cell>
        </row>
        <row r="1318">
          <cell r="B1318">
            <v>41297.262699999999</v>
          </cell>
        </row>
        <row r="1320">
          <cell r="B1320">
            <v>43215.387699999999</v>
          </cell>
        </row>
        <row r="1322">
          <cell r="B1322">
            <v>46304.867700000003</v>
          </cell>
        </row>
        <row r="1324">
          <cell r="B1324">
            <v>45363.515899999999</v>
          </cell>
        </row>
        <row r="1326">
          <cell r="B1326">
            <v>47281.640899999999</v>
          </cell>
        </row>
        <row r="1328">
          <cell r="B1328">
            <v>50276.775900000008</v>
          </cell>
        </row>
        <row r="1330">
          <cell r="B1330">
            <v>49768.090499999998</v>
          </cell>
        </row>
        <row r="1332">
          <cell r="B1332">
            <v>51113.362999999998</v>
          </cell>
        </row>
        <row r="1334">
          <cell r="B1334">
            <v>54108.498</v>
          </cell>
        </row>
        <row r="1336">
          <cell r="B1336">
            <v>54006.933199999999</v>
          </cell>
        </row>
        <row r="1338">
          <cell r="B1338">
            <v>57424.933199999999</v>
          </cell>
        </row>
        <row r="1340">
          <cell r="B1340">
            <v>58324.818200000002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тки ЛК"/>
      <sheetName val="Лотки Л"/>
    </sheetNames>
    <sheetDataSet>
      <sheetData sheetId="0">
        <row r="17">
          <cell r="B17">
            <v>2563.3371999999999</v>
          </cell>
        </row>
        <row r="19">
          <cell r="B19">
            <v>2603.7072000000003</v>
          </cell>
        </row>
        <row r="21">
          <cell r="B21">
            <v>2763.4546999999998</v>
          </cell>
        </row>
        <row r="23">
          <cell r="B23">
            <v>3225.3939000000005</v>
          </cell>
        </row>
        <row r="25">
          <cell r="B25">
            <v>3265.7639000000004</v>
          </cell>
        </row>
        <row r="27">
          <cell r="B27">
            <v>3425.5114000000003</v>
          </cell>
        </row>
        <row r="29">
          <cell r="B29">
            <v>4236.9644999999991</v>
          </cell>
        </row>
        <row r="31">
          <cell r="B31">
            <v>4324.0569999999998</v>
          </cell>
        </row>
        <row r="33">
          <cell r="B33">
            <v>4364.4269999999997</v>
          </cell>
        </row>
        <row r="35">
          <cell r="B35">
            <v>4364.4269999999997</v>
          </cell>
        </row>
        <row r="37">
          <cell r="B37">
            <v>4417.5652</v>
          </cell>
        </row>
        <row r="39">
          <cell r="B39">
            <v>4487.8827000000001</v>
          </cell>
        </row>
        <row r="41">
          <cell r="B41">
            <v>4678.5402000000004</v>
          </cell>
        </row>
        <row r="43">
          <cell r="B43">
            <v>5051.3027000000002</v>
          </cell>
        </row>
        <row r="45">
          <cell r="B45">
            <v>5183.8251999999993</v>
          </cell>
        </row>
        <row r="47">
          <cell r="B47">
            <v>4720.8901999999998</v>
          </cell>
        </row>
        <row r="49">
          <cell r="B49">
            <v>5852.6527000000006</v>
          </cell>
        </row>
        <row r="51">
          <cell r="B51">
            <v>4802.2902000000004</v>
          </cell>
        </row>
        <row r="53">
          <cell r="B53">
            <v>5934.0527000000002</v>
          </cell>
        </row>
        <row r="55">
          <cell r="B55">
            <v>4992.9476999999997</v>
          </cell>
        </row>
        <row r="57">
          <cell r="B57">
            <v>6124.7101999999995</v>
          </cell>
        </row>
        <row r="59">
          <cell r="B59">
            <v>5365.7101999999995</v>
          </cell>
        </row>
        <row r="61">
          <cell r="B61">
            <v>5732.0927000000001</v>
          </cell>
        </row>
        <row r="63">
          <cell r="B63">
            <v>5467.3415000000005</v>
          </cell>
        </row>
        <row r="65">
          <cell r="B65">
            <v>5445.0665000000008</v>
          </cell>
        </row>
        <row r="67">
          <cell r="B67">
            <v>5646.2565000000004</v>
          </cell>
        </row>
        <row r="69">
          <cell r="B69">
            <v>6019.0190000000002</v>
          </cell>
        </row>
        <row r="71">
          <cell r="B71">
            <v>8113.6076000000003</v>
          </cell>
        </row>
        <row r="73">
          <cell r="B73">
            <v>8840.3500999999997</v>
          </cell>
        </row>
        <row r="75">
          <cell r="B75">
            <v>9393.1275999999998</v>
          </cell>
        </row>
        <row r="77">
          <cell r="B77">
            <v>8782.5450999999994</v>
          </cell>
        </row>
        <row r="79">
          <cell r="B79">
            <v>10237.185100000001</v>
          </cell>
        </row>
        <row r="81">
          <cell r="B81">
            <v>10046.527600000001</v>
          </cell>
        </row>
        <row r="83">
          <cell r="B83">
            <v>6877.8628000000008</v>
          </cell>
        </row>
        <row r="85">
          <cell r="B85">
            <v>6861.8303000000005</v>
          </cell>
        </row>
        <row r="87">
          <cell r="B87">
            <v>7061.810300000001</v>
          </cell>
        </row>
        <row r="89">
          <cell r="B89">
            <v>7463.7503000000015</v>
          </cell>
        </row>
        <row r="91">
          <cell r="B91">
            <v>8249.1503000000012</v>
          </cell>
        </row>
        <row r="93">
          <cell r="B93">
            <v>8232.3203000000012</v>
          </cell>
        </row>
        <row r="95">
          <cell r="B95">
            <v>7620.747800000001</v>
          </cell>
        </row>
        <row r="97">
          <cell r="B97">
            <v>7907.0228000000006</v>
          </cell>
        </row>
        <row r="99">
          <cell r="B99">
            <v>8026.4553000000014</v>
          </cell>
        </row>
        <row r="101">
          <cell r="B101">
            <v>8493.6527999999998</v>
          </cell>
        </row>
        <row r="103">
          <cell r="B103">
            <v>9987.7003000000004</v>
          </cell>
        </row>
        <row r="105">
          <cell r="B105">
            <v>7499.7033999999994</v>
          </cell>
        </row>
        <row r="107">
          <cell r="B107">
            <v>7483.6708999999992</v>
          </cell>
        </row>
        <row r="109">
          <cell r="B109">
            <v>7823.4333999999999</v>
          </cell>
        </row>
        <row r="111">
          <cell r="B111">
            <v>8090.8708999999999</v>
          </cell>
        </row>
        <row r="113">
          <cell r="B113">
            <v>8637.5433999999987</v>
          </cell>
        </row>
        <row r="115">
          <cell r="B115">
            <v>8391.9408999999996</v>
          </cell>
        </row>
        <row r="117">
          <cell r="B117">
            <v>9523.7033999999985</v>
          </cell>
        </row>
        <row r="119">
          <cell r="B119">
            <v>9507.6708999999973</v>
          </cell>
        </row>
        <row r="121">
          <cell r="B121">
            <v>8575.8883999999998</v>
          </cell>
        </row>
        <row r="123">
          <cell r="B123">
            <v>9707.6508999999987</v>
          </cell>
        </row>
        <row r="125">
          <cell r="B125">
            <v>8976.8208999999988</v>
          </cell>
        </row>
        <row r="127">
          <cell r="B127">
            <v>11062.333399999998</v>
          </cell>
        </row>
        <row r="129">
          <cell r="B129">
            <v>9540.5334000000003</v>
          </cell>
        </row>
        <row r="131">
          <cell r="B131">
            <v>9576.8127999999997</v>
          </cell>
        </row>
        <row r="133">
          <cell r="B133">
            <v>9578.7052999999996</v>
          </cell>
        </row>
        <row r="135">
          <cell r="B135">
            <v>9891.6553000000004</v>
          </cell>
        </row>
        <row r="137">
          <cell r="B137">
            <v>10272.8153</v>
          </cell>
        </row>
        <row r="139">
          <cell r="B139">
            <v>9767.6028000000006</v>
          </cell>
        </row>
        <row r="141">
          <cell r="B141">
            <v>10815.9303</v>
          </cell>
        </row>
        <row r="143">
          <cell r="B143">
            <v>13012.8228</v>
          </cell>
        </row>
        <row r="145">
          <cell r="B145">
            <v>13575.527799999998</v>
          </cell>
        </row>
        <row r="147">
          <cell r="B147">
            <v>14042.7253</v>
          </cell>
        </row>
        <row r="149">
          <cell r="B149">
            <v>15484.4403</v>
          </cell>
        </row>
        <row r="151">
          <cell r="B151">
            <v>9970.8779999999988</v>
          </cell>
        </row>
        <row r="153">
          <cell r="B153">
            <v>11418.312999999998</v>
          </cell>
        </row>
        <row r="155">
          <cell r="B155">
            <v>10428.093000000001</v>
          </cell>
        </row>
        <row r="157">
          <cell r="B157">
            <v>11037.1805</v>
          </cell>
        </row>
        <row r="159">
          <cell r="B159">
            <v>11037.1805</v>
          </cell>
        </row>
        <row r="161">
          <cell r="B161">
            <v>11840.098</v>
          </cell>
        </row>
        <row r="163">
          <cell r="B163">
            <v>12108.095499999999</v>
          </cell>
        </row>
        <row r="165">
          <cell r="B165">
            <v>12582.387999999999</v>
          </cell>
        </row>
        <row r="167">
          <cell r="B167">
            <v>13062.263000000001</v>
          </cell>
        </row>
        <row r="169">
          <cell r="B169">
            <v>13218.617999999999</v>
          </cell>
        </row>
        <row r="171">
          <cell r="B171">
            <v>14336.107999999998</v>
          </cell>
        </row>
        <row r="173">
          <cell r="B173">
            <v>18693.657999999999</v>
          </cell>
        </row>
        <row r="175">
          <cell r="B175">
            <v>10449.946799999998</v>
          </cell>
        </row>
        <row r="177">
          <cell r="B177">
            <v>11897.381799999997</v>
          </cell>
        </row>
        <row r="179">
          <cell r="B179">
            <v>10907.931799999998</v>
          </cell>
        </row>
        <row r="181">
          <cell r="B181">
            <v>11514.236799999999</v>
          </cell>
        </row>
        <row r="183">
          <cell r="B183">
            <v>12263.874299999999</v>
          </cell>
        </row>
        <row r="185">
          <cell r="B185">
            <v>13034.7268</v>
          </cell>
        </row>
        <row r="187">
          <cell r="B187">
            <v>12425.344399999998</v>
          </cell>
        </row>
        <row r="189">
          <cell r="B189">
            <v>13638.6268</v>
          </cell>
        </row>
        <row r="191">
          <cell r="B191">
            <v>18285.439299999998</v>
          </cell>
        </row>
        <row r="193">
          <cell r="B193">
            <v>17051.926800000001</v>
          </cell>
        </row>
        <row r="195">
          <cell r="B195">
            <v>13387.27</v>
          </cell>
        </row>
        <row r="197">
          <cell r="B197">
            <v>13844.485000000001</v>
          </cell>
        </row>
        <row r="199">
          <cell r="B199">
            <v>14452.565000000001</v>
          </cell>
        </row>
        <row r="201">
          <cell r="B201">
            <v>15200.427500000002</v>
          </cell>
        </row>
        <row r="203">
          <cell r="B203">
            <v>16109</v>
          </cell>
        </row>
        <row r="205">
          <cell r="B205">
            <v>16566.215</v>
          </cell>
        </row>
        <row r="207">
          <cell r="B207">
            <v>17260.094999999998</v>
          </cell>
        </row>
        <row r="209">
          <cell r="B209">
            <v>17922.157499999998</v>
          </cell>
        </row>
        <row r="211">
          <cell r="B211">
            <v>13930.147500000001</v>
          </cell>
        </row>
        <row r="213">
          <cell r="B213">
            <v>14387.362500000001</v>
          </cell>
        </row>
        <row r="215">
          <cell r="B215">
            <v>15997.872499999999</v>
          </cell>
        </row>
        <row r="218">
          <cell r="B218">
            <v>228.05444</v>
          </cell>
        </row>
        <row r="220">
          <cell r="B220">
            <v>211.53143999999998</v>
          </cell>
        </row>
        <row r="222">
          <cell r="B222">
            <v>249.44843999999998</v>
          </cell>
        </row>
        <row r="224">
          <cell r="B224">
            <v>279.59393999999998</v>
          </cell>
        </row>
        <row r="226">
          <cell r="B226">
            <v>418.62362999999999</v>
          </cell>
        </row>
        <row r="228">
          <cell r="B228">
            <v>432.95113000000003</v>
          </cell>
        </row>
        <row r="230">
          <cell r="B230">
            <v>461.98288000000002</v>
          </cell>
        </row>
        <row r="232">
          <cell r="B232">
            <v>484.99213000000003</v>
          </cell>
        </row>
        <row r="234">
          <cell r="B234">
            <v>3161.0906999999997</v>
          </cell>
        </row>
        <row r="236">
          <cell r="B236">
            <v>3243.1507000000001</v>
          </cell>
        </row>
        <row r="238">
          <cell r="B238">
            <v>3447.4481999999998</v>
          </cell>
        </row>
        <row r="240">
          <cell r="B240">
            <v>3628.4531999999999</v>
          </cell>
        </row>
        <row r="242">
          <cell r="B242">
            <v>4079.9757</v>
          </cell>
        </row>
        <row r="244">
          <cell r="B244">
            <v>5015.7943999999989</v>
          </cell>
        </row>
        <row r="246">
          <cell r="B246">
            <v>5208.3618999999999</v>
          </cell>
        </row>
        <row r="248">
          <cell r="B248">
            <v>5515.4143999999997</v>
          </cell>
        </row>
        <row r="250">
          <cell r="B250">
            <v>6148.6018999999997</v>
          </cell>
        </row>
        <row r="252">
          <cell r="B252">
            <v>6929.2168999999994</v>
          </cell>
        </row>
        <row r="254">
          <cell r="B254">
            <v>6929.2168999999994</v>
          </cell>
        </row>
        <row r="256">
          <cell r="B256">
            <v>6305.4970999999996</v>
          </cell>
        </row>
        <row r="258">
          <cell r="B258">
            <v>6761.8045999999995</v>
          </cell>
        </row>
        <row r="260">
          <cell r="B260">
            <v>7700.2420999999995</v>
          </cell>
        </row>
        <row r="262">
          <cell r="B262">
            <v>9509.5409</v>
          </cell>
        </row>
        <row r="264">
          <cell r="B264">
            <v>10809.383399999999</v>
          </cell>
        </row>
        <row r="266">
          <cell r="B266">
            <v>10809.383399999999</v>
          </cell>
        </row>
        <row r="275">
          <cell r="B275">
            <v>254.65243999999998</v>
          </cell>
        </row>
        <row r="277">
          <cell r="B277">
            <v>263.83469000000002</v>
          </cell>
        </row>
        <row r="279">
          <cell r="B279">
            <v>275.94569000000001</v>
          </cell>
        </row>
        <row r="291">
          <cell r="B291">
            <v>458.45838000000003</v>
          </cell>
        </row>
        <row r="293">
          <cell r="B293">
            <v>472.78588000000002</v>
          </cell>
        </row>
        <row r="295">
          <cell r="B295">
            <v>473.97388000000001</v>
          </cell>
        </row>
        <row r="297">
          <cell r="B297">
            <v>501.81763000000001</v>
          </cell>
        </row>
        <row r="299">
          <cell r="B299">
            <v>524.82688000000007</v>
          </cell>
        </row>
        <row r="301">
          <cell r="B301">
            <v>3462.8207000000002</v>
          </cell>
        </row>
        <row r="303">
          <cell r="B303">
            <v>3542.6642000000002</v>
          </cell>
        </row>
        <row r="305">
          <cell r="B305">
            <v>3746.9616999999998</v>
          </cell>
        </row>
        <row r="307">
          <cell r="B307">
            <v>3784.1307000000002</v>
          </cell>
        </row>
        <row r="309">
          <cell r="B309">
            <v>4379.4892</v>
          </cell>
        </row>
        <row r="311">
          <cell r="B311">
            <v>5435.9393999999993</v>
          </cell>
        </row>
        <row r="313">
          <cell r="B313">
            <v>5613.259399999999</v>
          </cell>
        </row>
        <row r="315">
          <cell r="B315">
            <v>5959.0993999999992</v>
          </cell>
        </row>
        <row r="317">
          <cell r="B317">
            <v>6349.406899999999</v>
          </cell>
        </row>
        <row r="319">
          <cell r="B319">
            <v>6751.7318999999989</v>
          </cell>
        </row>
        <row r="321">
          <cell r="B321">
            <v>7532.3468999999986</v>
          </cell>
        </row>
        <row r="323">
          <cell r="B323">
            <v>6792.8520999999992</v>
          </cell>
        </row>
        <row r="325">
          <cell r="B325">
            <v>7147.6845999999987</v>
          </cell>
        </row>
        <row r="327">
          <cell r="B327">
            <v>8046.7695999999987</v>
          </cell>
        </row>
        <row r="329">
          <cell r="B329">
            <v>9264.0020999999997</v>
          </cell>
        </row>
        <row r="331">
          <cell r="B331">
            <v>10446.309600000001</v>
          </cell>
        </row>
      </sheetData>
      <sheetData sheetId="1">
        <row r="17">
          <cell r="B17">
            <v>289.06889999999999</v>
          </cell>
        </row>
        <row r="19">
          <cell r="B19">
            <v>289.06889999999999</v>
          </cell>
        </row>
        <row r="21">
          <cell r="B21">
            <v>308.1189</v>
          </cell>
        </row>
        <row r="23">
          <cell r="B23">
            <v>308.1189</v>
          </cell>
        </row>
        <row r="25">
          <cell r="B25">
            <v>360.37639999999999</v>
          </cell>
        </row>
        <row r="27">
          <cell r="B27">
            <v>386.4821</v>
          </cell>
        </row>
        <row r="29">
          <cell r="B29">
            <v>440.24459999999999</v>
          </cell>
        </row>
        <row r="31">
          <cell r="B31">
            <v>511.5521</v>
          </cell>
        </row>
        <row r="33">
          <cell r="B33">
            <v>331.19889999999998</v>
          </cell>
        </row>
        <row r="35">
          <cell r="B35">
            <v>331.19889999999998</v>
          </cell>
        </row>
        <row r="37">
          <cell r="B37">
            <v>426.16904</v>
          </cell>
        </row>
        <row r="39">
          <cell r="B39">
            <v>401.62639999999999</v>
          </cell>
        </row>
        <row r="41">
          <cell r="B41">
            <v>401.62639999999999</v>
          </cell>
        </row>
        <row r="43">
          <cell r="B43">
            <v>526.02530000000002</v>
          </cell>
        </row>
        <row r="45">
          <cell r="B45">
            <v>601.29280000000006</v>
          </cell>
        </row>
        <row r="47">
          <cell r="B47">
            <v>782.73779999999999</v>
          </cell>
        </row>
        <row r="49">
          <cell r="B49">
            <v>2247.7062000000001</v>
          </cell>
        </row>
        <row r="51">
          <cell r="B51">
            <v>2645.5487000000003</v>
          </cell>
        </row>
        <row r="53">
          <cell r="B53">
            <v>2737.4862000000003</v>
          </cell>
        </row>
        <row r="55">
          <cell r="B55">
            <v>3109.6112000000003</v>
          </cell>
        </row>
        <row r="57">
          <cell r="B57">
            <v>3109.6112000000003</v>
          </cell>
        </row>
        <row r="59">
          <cell r="B59">
            <v>3444.4121000000005</v>
          </cell>
        </row>
        <row r="61">
          <cell r="B61">
            <v>3842.2546000000007</v>
          </cell>
        </row>
        <row r="63">
          <cell r="B63">
            <v>4887.3921</v>
          </cell>
        </row>
        <row r="65">
          <cell r="B65">
            <v>4010.5493000000001</v>
          </cell>
        </row>
        <row r="67">
          <cell r="B67">
            <v>4580.4318000000003</v>
          </cell>
        </row>
        <row r="69">
          <cell r="B69">
            <v>4862.1418000000003</v>
          </cell>
        </row>
        <row r="71">
          <cell r="B71">
            <v>5432.0243</v>
          </cell>
        </row>
        <row r="73">
          <cell r="B73">
            <v>5432.0243</v>
          </cell>
        </row>
        <row r="75">
          <cell r="B75">
            <v>5128.3594999999987</v>
          </cell>
        </row>
        <row r="77">
          <cell r="B77">
            <v>3409.4619999999995</v>
          </cell>
        </row>
        <row r="79">
          <cell r="B79">
            <v>5961.4344999999994</v>
          </cell>
        </row>
        <row r="81">
          <cell r="B81">
            <v>6531.3169999999991</v>
          </cell>
        </row>
        <row r="83">
          <cell r="B83">
            <v>6643.3269</v>
          </cell>
        </row>
        <row r="85">
          <cell r="B85">
            <v>7213.2093999999997</v>
          </cell>
        </row>
        <row r="87">
          <cell r="B87">
            <v>7213.2093999999997</v>
          </cell>
        </row>
        <row r="89">
          <cell r="B89">
            <v>5155.6242000000002</v>
          </cell>
        </row>
        <row r="91">
          <cell r="B91">
            <v>5833.0316999999995</v>
          </cell>
        </row>
        <row r="93">
          <cell r="B93">
            <v>7279.6417000000001</v>
          </cell>
        </row>
        <row r="95">
          <cell r="B95">
            <v>7957.0491999999995</v>
          </cell>
        </row>
        <row r="97">
          <cell r="B97">
            <v>7957.0491999999995</v>
          </cell>
        </row>
        <row r="99">
          <cell r="B99">
            <v>7493.3132999999998</v>
          </cell>
        </row>
        <row r="101">
          <cell r="B101">
            <v>8020.1857999999993</v>
          </cell>
        </row>
        <row r="103">
          <cell r="B103">
            <v>10189.937199999998</v>
          </cell>
        </row>
        <row r="105">
          <cell r="B105">
            <v>10867.3447</v>
          </cell>
        </row>
        <row r="107">
          <cell r="B107">
            <v>11242.637199999997</v>
          </cell>
        </row>
        <row r="109">
          <cell r="B109">
            <v>11920.044699999999</v>
          </cell>
        </row>
        <row r="111">
          <cell r="B111">
            <v>10100.139599999999</v>
          </cell>
        </row>
        <row r="115">
          <cell r="B115">
            <v>8492.27</v>
          </cell>
        </row>
        <row r="123">
          <cell r="B123">
            <v>11771.7112</v>
          </cell>
        </row>
        <row r="129">
          <cell r="B129">
            <v>15103.481799999998</v>
          </cell>
        </row>
        <row r="131">
          <cell r="B131">
            <v>15953.906799999997</v>
          </cell>
        </row>
        <row r="133">
          <cell r="B133">
            <v>10899.274600000001</v>
          </cell>
        </row>
        <row r="139">
          <cell r="B139">
            <v>14246.2354</v>
          </cell>
        </row>
        <row r="143">
          <cell r="B143">
            <v>16065.690399999999</v>
          </cell>
        </row>
        <row r="149">
          <cell r="B149">
            <v>20579.487699999998</v>
          </cell>
        </row>
        <row r="153">
          <cell r="B153">
            <v>22398.9427</v>
          </cell>
        </row>
        <row r="175">
          <cell r="B175">
            <v>2382.0244000000002</v>
          </cell>
        </row>
        <row r="177">
          <cell r="B177">
            <v>3019.9394000000002</v>
          </cell>
        </row>
        <row r="179">
          <cell r="B179">
            <v>2822.6532999999999</v>
          </cell>
        </row>
        <row r="181">
          <cell r="B181">
            <v>3094.6408000000001</v>
          </cell>
        </row>
        <row r="185">
          <cell r="B185">
            <v>4208.9259999999995</v>
          </cell>
        </row>
        <row r="187">
          <cell r="B187">
            <v>4770.4659999999994</v>
          </cell>
        </row>
        <row r="191">
          <cell r="B191">
            <v>5327.1001999999989</v>
          </cell>
        </row>
        <row r="193">
          <cell r="B193">
            <v>5476.6502</v>
          </cell>
        </row>
        <row r="195">
          <cell r="B195">
            <v>6480.1308000000008</v>
          </cell>
        </row>
        <row r="197">
          <cell r="B197">
            <v>6696.4283000000005</v>
          </cell>
        </row>
        <row r="199">
          <cell r="B199">
            <v>7102.3190000000004</v>
          </cell>
        </row>
        <row r="201">
          <cell r="B201">
            <v>8174.1640000000007</v>
          </cell>
        </row>
        <row r="203">
          <cell r="B203">
            <v>8642.576500000001</v>
          </cell>
        </row>
        <row r="205">
          <cell r="B205">
            <v>9277.6839999999993</v>
          </cell>
        </row>
        <row r="207">
          <cell r="B207">
            <v>9754.5040000000008</v>
          </cell>
        </row>
        <row r="209">
          <cell r="B209">
            <v>8077.0896000000002</v>
          </cell>
        </row>
        <row r="211">
          <cell r="B211">
            <v>9263.9796000000006</v>
          </cell>
        </row>
        <row r="213">
          <cell r="B213">
            <v>9825.5676000000003</v>
          </cell>
        </row>
        <row r="215">
          <cell r="B215">
            <v>10441.5326</v>
          </cell>
        </row>
        <row r="217">
          <cell r="B217">
            <v>10758.2356</v>
          </cell>
        </row>
        <row r="219">
          <cell r="B219">
            <v>11115.640300000001</v>
          </cell>
        </row>
        <row r="221">
          <cell r="B221">
            <v>12587.1103</v>
          </cell>
        </row>
        <row r="223">
          <cell r="B223">
            <v>12587.1103</v>
          </cell>
        </row>
        <row r="225">
          <cell r="B225">
            <v>14742.527800000002</v>
          </cell>
        </row>
        <row r="227">
          <cell r="B227">
            <v>15393.071399999999</v>
          </cell>
        </row>
        <row r="229">
          <cell r="B229">
            <v>17758.681400000001</v>
          </cell>
        </row>
        <row r="231">
          <cell r="B231">
            <v>17758.681400000001</v>
          </cell>
        </row>
        <row r="233">
          <cell r="B233">
            <v>18165.1414</v>
          </cell>
        </row>
        <row r="235">
          <cell r="B235">
            <v>10526.8912</v>
          </cell>
        </row>
        <row r="237">
          <cell r="B237">
            <v>10981.643700000001</v>
          </cell>
        </row>
        <row r="239">
          <cell r="B239">
            <v>12376.378700000001</v>
          </cell>
        </row>
        <row r="241">
          <cell r="B241">
            <v>14450.1422</v>
          </cell>
        </row>
        <row r="243">
          <cell r="B243">
            <v>16986.9732</v>
          </cell>
        </row>
        <row r="245">
          <cell r="B245">
            <v>11815.9804</v>
          </cell>
        </row>
        <row r="247">
          <cell r="B247">
            <v>13897.7104</v>
          </cell>
        </row>
        <row r="249">
          <cell r="B249">
            <v>15478.0429</v>
          </cell>
        </row>
        <row r="251">
          <cell r="B251">
            <v>17637.3999</v>
          </cell>
        </row>
        <row r="253">
          <cell r="B253">
            <v>20491.531900000002</v>
          </cell>
        </row>
        <row r="255">
          <cell r="B255">
            <v>16845.7772</v>
          </cell>
        </row>
        <row r="257">
          <cell r="B257">
            <v>16972.7647</v>
          </cell>
        </row>
        <row r="259">
          <cell r="B259">
            <v>17007.1522</v>
          </cell>
        </row>
        <row r="261">
          <cell r="B261">
            <v>17835.019700000001</v>
          </cell>
        </row>
        <row r="263">
          <cell r="B263">
            <v>21894.694700000004</v>
          </cell>
        </row>
        <row r="265">
          <cell r="B265">
            <v>24044.989200000004</v>
          </cell>
        </row>
        <row r="267">
          <cell r="B267">
            <v>19139.268200000002</v>
          </cell>
        </row>
        <row r="269">
          <cell r="B269">
            <v>20877.385700000003</v>
          </cell>
        </row>
        <row r="271">
          <cell r="B271">
            <v>23623.198200000003</v>
          </cell>
        </row>
        <row r="273">
          <cell r="B273">
            <v>23623.198200000003</v>
          </cell>
        </row>
        <row r="275">
          <cell r="B275">
            <v>24409.5232</v>
          </cell>
        </row>
        <row r="277">
          <cell r="B277">
            <v>14976.435100000001</v>
          </cell>
        </row>
        <row r="279">
          <cell r="B279">
            <v>16093.570099999999</v>
          </cell>
        </row>
        <row r="281">
          <cell r="B281">
            <v>16942.907599999999</v>
          </cell>
        </row>
        <row r="283">
          <cell r="B283">
            <v>18810.6456</v>
          </cell>
        </row>
        <row r="285">
          <cell r="B285">
            <v>23201.8956</v>
          </cell>
        </row>
        <row r="287">
          <cell r="B287">
            <v>24196.1986</v>
          </cell>
        </row>
        <row r="289">
          <cell r="B289">
            <v>16963.719300000001</v>
          </cell>
        </row>
        <row r="291">
          <cell r="B291">
            <v>18494.754299999997</v>
          </cell>
        </row>
        <row r="293">
          <cell r="B293">
            <v>18743.041800000003</v>
          </cell>
        </row>
        <row r="295">
          <cell r="B295">
            <v>20274.076800000003</v>
          </cell>
        </row>
        <row r="297">
          <cell r="B297">
            <v>19559.041800000003</v>
          </cell>
        </row>
        <row r="299">
          <cell r="B299">
            <v>21090.076799999999</v>
          </cell>
        </row>
        <row r="301">
          <cell r="B301">
            <v>23076.2883</v>
          </cell>
        </row>
        <row r="303">
          <cell r="B303">
            <v>24607.323299999996</v>
          </cell>
        </row>
        <row r="305">
          <cell r="B305">
            <v>26224.543299999998</v>
          </cell>
        </row>
        <row r="307">
          <cell r="B307">
            <v>27755.578299999997</v>
          </cell>
        </row>
        <row r="309">
          <cell r="B309">
            <v>27273.547300000002</v>
          </cell>
        </row>
        <row r="311">
          <cell r="B311">
            <v>28804.582299999998</v>
          </cell>
        </row>
        <row r="313">
          <cell r="B313">
            <v>20387.803200000002</v>
          </cell>
        </row>
        <row r="315">
          <cell r="B315">
            <v>20820.088200000002</v>
          </cell>
        </row>
        <row r="317">
          <cell r="B317">
            <v>21040.543200000004</v>
          </cell>
        </row>
        <row r="319">
          <cell r="B319">
            <v>22571.578200000004</v>
          </cell>
        </row>
        <row r="321">
          <cell r="B321">
            <v>26704.030700000003</v>
          </cell>
        </row>
        <row r="323">
          <cell r="B323">
            <v>28235.065699999999</v>
          </cell>
        </row>
        <row r="325">
          <cell r="B325">
            <v>26704.030700000003</v>
          </cell>
        </row>
        <row r="327">
          <cell r="B327">
            <v>28235.065699999999</v>
          </cell>
        </row>
        <row r="329">
          <cell r="B329">
            <v>31083.130700000005</v>
          </cell>
        </row>
        <row r="331">
          <cell r="B331">
            <v>32614.165700000001</v>
          </cell>
        </row>
        <row r="333">
          <cell r="B333">
            <v>33753.322700000004</v>
          </cell>
        </row>
        <row r="335">
          <cell r="B335">
            <v>35284.357700000008</v>
          </cell>
        </row>
        <row r="337">
          <cell r="B337">
            <v>23789.557499999999</v>
          </cell>
        </row>
        <row r="339">
          <cell r="B339">
            <v>25320.372499999998</v>
          </cell>
        </row>
        <row r="341">
          <cell r="B341">
            <v>24433.31</v>
          </cell>
        </row>
        <row r="343">
          <cell r="B343">
            <v>25964.125</v>
          </cell>
        </row>
        <row r="345">
          <cell r="B345">
            <v>28615.890000000003</v>
          </cell>
        </row>
        <row r="347">
          <cell r="B347">
            <v>30146.705000000002</v>
          </cell>
        </row>
        <row r="351">
          <cell r="B351">
            <v>30146.705000000002</v>
          </cell>
        </row>
        <row r="353">
          <cell r="B353">
            <v>31609.704999999998</v>
          </cell>
        </row>
        <row r="355">
          <cell r="B355">
            <v>33140.519999999997</v>
          </cell>
        </row>
        <row r="357">
          <cell r="B357">
            <v>34788.504999999997</v>
          </cell>
        </row>
        <row r="359">
          <cell r="B359">
            <v>36319.32</v>
          </cell>
        </row>
        <row r="361">
          <cell r="B361">
            <v>28883.915200000003</v>
          </cell>
        </row>
        <row r="363">
          <cell r="B363">
            <v>30414.950200000003</v>
          </cell>
        </row>
        <row r="365">
          <cell r="B365">
            <v>32184.262700000007</v>
          </cell>
        </row>
        <row r="367">
          <cell r="B367">
            <v>33715.29770000001</v>
          </cell>
        </row>
        <row r="369">
          <cell r="B369">
            <v>35582.642699999997</v>
          </cell>
        </row>
        <row r="371">
          <cell r="B371">
            <v>37113.6777</v>
          </cell>
        </row>
        <row r="373">
          <cell r="B373">
            <v>35582.642699999997</v>
          </cell>
        </row>
        <row r="375">
          <cell r="B375">
            <v>37113.6777</v>
          </cell>
        </row>
        <row r="377">
          <cell r="B377">
            <v>39146.167699999998</v>
          </cell>
        </row>
        <row r="379">
          <cell r="B379">
            <v>40574.077700000002</v>
          </cell>
        </row>
        <row r="381">
          <cell r="B381">
            <v>43087.879699999998</v>
          </cell>
        </row>
        <row r="383">
          <cell r="B383">
            <v>44513.157200000001</v>
          </cell>
        </row>
        <row r="385">
          <cell r="B385">
            <v>20822.095700000002</v>
          </cell>
        </row>
        <row r="387">
          <cell r="B387">
            <v>22353.130700000002</v>
          </cell>
        </row>
        <row r="389">
          <cell r="B389">
            <v>23834.188200000001</v>
          </cell>
        </row>
        <row r="391">
          <cell r="B391">
            <v>25376.323200000003</v>
          </cell>
        </row>
        <row r="393">
          <cell r="B393">
            <v>26534.403200000001</v>
          </cell>
        </row>
        <row r="395">
          <cell r="B395">
            <v>28065.438200000001</v>
          </cell>
        </row>
        <row r="397">
          <cell r="B397">
            <v>29002.994200000001</v>
          </cell>
        </row>
        <row r="399">
          <cell r="B399">
            <v>30534.029199999997</v>
          </cell>
        </row>
        <row r="401">
          <cell r="B401">
            <v>32316.661700000001</v>
          </cell>
        </row>
        <row r="403">
          <cell r="B403">
            <v>33847.6967</v>
          </cell>
        </row>
        <row r="405">
          <cell r="B405">
            <v>33651.757700000002</v>
          </cell>
        </row>
        <row r="407">
          <cell r="B407">
            <v>35182.792700000005</v>
          </cell>
        </row>
        <row r="409">
          <cell r="B409">
            <v>25213.845000000001</v>
          </cell>
        </row>
        <row r="411">
          <cell r="B411">
            <v>26655.037500000002</v>
          </cell>
        </row>
        <row r="413">
          <cell r="B413">
            <v>26178.807500000003</v>
          </cell>
        </row>
        <row r="415">
          <cell r="B415">
            <v>27620.000000000004</v>
          </cell>
        </row>
        <row r="417">
          <cell r="B417">
            <v>31473.047499999997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AAE9-44D9-4B41-AADB-9A78A38CD340}">
  <dimension ref="A1:R510"/>
  <sheetViews>
    <sheetView tabSelected="1" topLeftCell="A102" workbookViewId="0">
      <selection activeCell="E286" sqref="E286"/>
    </sheetView>
  </sheetViews>
  <sheetFormatPr defaultColWidth="9" defaultRowHeight="15" x14ac:dyDescent="0.25"/>
  <cols>
    <col min="1" max="1" width="5.85546875" customWidth="1"/>
    <col min="2" max="2" width="24.140625" customWidth="1"/>
    <col min="3" max="3" width="21" customWidth="1"/>
    <col min="5" max="5" width="10.85546875" customWidth="1"/>
    <col min="6" max="6" width="9" customWidth="1"/>
    <col min="10" max="10" width="24.5703125" customWidth="1"/>
    <col min="11" max="11" width="22" customWidth="1"/>
    <col min="12" max="12" width="19.85546875" customWidth="1"/>
    <col min="13" max="13" width="16.28515625" customWidth="1"/>
    <col min="14" max="14" width="13.5703125" customWidth="1"/>
    <col min="15" max="15" width="22.140625" customWidth="1"/>
  </cols>
  <sheetData>
    <row r="1" spans="1:18" s="1" customFormat="1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R1" s="2"/>
    </row>
    <row r="2" spans="1:18" s="1" customFormat="1" ht="15.75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R2" s="2"/>
    </row>
    <row r="3" spans="1:18" s="1" customFormat="1" ht="15.75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R3" s="2"/>
    </row>
    <row r="4" spans="1:18" s="1" customFormat="1" ht="21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R4" s="2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9.5" thickBot="1" x14ac:dyDescent="0.35">
      <c r="A6" s="4"/>
      <c r="B6" s="4"/>
      <c r="C6" s="4"/>
      <c r="D6" s="4"/>
      <c r="E6" s="4"/>
      <c r="F6" s="4"/>
      <c r="G6" s="4"/>
      <c r="H6" s="5" t="s">
        <v>1</v>
      </c>
      <c r="I6" s="6"/>
      <c r="J6" s="6"/>
      <c r="K6" s="4"/>
      <c r="L6" s="4"/>
      <c r="M6" s="4"/>
      <c r="N6" s="4"/>
      <c r="O6" s="4"/>
      <c r="P6" s="4"/>
      <c r="Q6" s="4"/>
    </row>
    <row r="7" spans="1:18" ht="15.75" thickBot="1" x14ac:dyDescent="0.3">
      <c r="A7" s="4"/>
      <c r="B7" s="4"/>
      <c r="C7" s="7" t="s">
        <v>2</v>
      </c>
      <c r="D7" s="4"/>
      <c r="E7" s="4"/>
      <c r="F7" s="4"/>
      <c r="G7" s="4"/>
      <c r="H7" s="4"/>
      <c r="I7" s="4"/>
      <c r="J7" s="4"/>
      <c r="K7" s="8"/>
      <c r="L7" s="9" t="s">
        <v>3</v>
      </c>
      <c r="M7" s="8"/>
      <c r="N7" s="8"/>
      <c r="O7" s="4"/>
      <c r="P7" s="4"/>
      <c r="Q7" s="4"/>
    </row>
    <row r="8" spans="1:18" ht="45" x14ac:dyDescent="0.25">
      <c r="A8" s="4"/>
      <c r="B8" s="10" t="s">
        <v>4</v>
      </c>
      <c r="C8" s="11" t="s">
        <v>5</v>
      </c>
      <c r="D8" s="11" t="s">
        <v>6</v>
      </c>
      <c r="E8" s="11" t="s">
        <v>7</v>
      </c>
      <c r="F8" s="4"/>
      <c r="G8" s="4"/>
      <c r="H8" s="4"/>
      <c r="I8" s="4"/>
      <c r="J8" s="4"/>
      <c r="K8" s="10" t="s">
        <v>4</v>
      </c>
      <c r="L8" s="11" t="s">
        <v>5</v>
      </c>
      <c r="M8" s="11" t="s">
        <v>6</v>
      </c>
      <c r="N8" s="11" t="s">
        <v>7</v>
      </c>
      <c r="O8" s="4"/>
      <c r="P8" s="4"/>
      <c r="Q8" s="4"/>
    </row>
    <row r="9" spans="1:18" x14ac:dyDescent="0.25">
      <c r="A9" s="4"/>
      <c r="B9" s="12" t="s">
        <v>8</v>
      </c>
      <c r="C9" s="10" t="s">
        <v>9</v>
      </c>
      <c r="D9" s="10">
        <v>150</v>
      </c>
      <c r="E9" s="13">
        <v>1100</v>
      </c>
      <c r="F9" s="4"/>
      <c r="G9" s="4"/>
      <c r="H9" s="4"/>
      <c r="I9" s="4"/>
      <c r="J9" s="4"/>
      <c r="K9" s="12" t="s">
        <v>10</v>
      </c>
      <c r="L9" s="10" t="s">
        <v>11</v>
      </c>
      <c r="M9" s="11">
        <v>250</v>
      </c>
      <c r="N9" s="13">
        <v>2450</v>
      </c>
      <c r="O9" s="4"/>
      <c r="P9" s="4"/>
      <c r="Q9" s="4"/>
    </row>
    <row r="10" spans="1:18" x14ac:dyDescent="0.25">
      <c r="A10" s="4"/>
      <c r="B10" s="12" t="s">
        <v>12</v>
      </c>
      <c r="C10" s="10" t="s">
        <v>13</v>
      </c>
      <c r="D10" s="10">
        <v>250</v>
      </c>
      <c r="E10" s="13">
        <v>2200</v>
      </c>
      <c r="F10" s="4"/>
      <c r="G10" s="4"/>
      <c r="H10" s="4"/>
      <c r="I10" s="4"/>
      <c r="J10" s="4"/>
      <c r="K10" s="14" t="s">
        <v>14</v>
      </c>
      <c r="L10" s="10" t="s">
        <v>11</v>
      </c>
      <c r="M10" s="11">
        <v>250</v>
      </c>
      <c r="N10" s="13">
        <v>3360</v>
      </c>
      <c r="O10" s="4"/>
      <c r="P10" s="4"/>
      <c r="Q10" s="4"/>
    </row>
    <row r="11" spans="1:18" x14ac:dyDescent="0.25">
      <c r="A11" s="4"/>
      <c r="B11" s="12" t="s">
        <v>15</v>
      </c>
      <c r="C11" s="10" t="s">
        <v>16</v>
      </c>
      <c r="D11" s="10">
        <v>380</v>
      </c>
      <c r="E11" s="13">
        <v>3300</v>
      </c>
      <c r="F11" s="4"/>
      <c r="G11" s="4"/>
      <c r="H11" s="4"/>
      <c r="I11" s="4"/>
      <c r="J11" s="4"/>
      <c r="K11" s="14" t="s">
        <v>17</v>
      </c>
      <c r="L11" s="10" t="s">
        <v>18</v>
      </c>
      <c r="M11" s="15">
        <v>700</v>
      </c>
      <c r="N11" s="13">
        <v>6750</v>
      </c>
      <c r="O11" s="4"/>
      <c r="P11" s="4"/>
      <c r="Q11" s="4"/>
    </row>
    <row r="12" spans="1:18" x14ac:dyDescent="0.25">
      <c r="A12" s="4"/>
      <c r="B12" s="12" t="s">
        <v>19</v>
      </c>
      <c r="C12" s="10" t="s">
        <v>20</v>
      </c>
      <c r="D12" s="10">
        <v>200</v>
      </c>
      <c r="E12" s="13">
        <v>1500</v>
      </c>
      <c r="F12" s="4"/>
      <c r="G12" s="4"/>
      <c r="H12" s="4"/>
      <c r="I12" s="4"/>
      <c r="J12" s="4"/>
      <c r="K12" s="14" t="s">
        <v>21</v>
      </c>
      <c r="L12" s="10" t="s">
        <v>18</v>
      </c>
      <c r="M12" s="15">
        <v>700</v>
      </c>
      <c r="N12" s="13">
        <v>6950</v>
      </c>
      <c r="O12" s="4"/>
      <c r="P12" s="4"/>
      <c r="Q12" s="4"/>
    </row>
    <row r="13" spans="1:18" x14ac:dyDescent="0.25">
      <c r="A13" s="4"/>
      <c r="B13" s="12" t="s">
        <v>22</v>
      </c>
      <c r="C13" s="10" t="s">
        <v>23</v>
      </c>
      <c r="D13" s="10">
        <v>400</v>
      </c>
      <c r="E13" s="13">
        <v>3000</v>
      </c>
      <c r="F13" s="4"/>
      <c r="G13" s="4"/>
      <c r="H13" s="4"/>
      <c r="I13" s="4"/>
      <c r="J13" s="4"/>
      <c r="K13" s="12" t="s">
        <v>24</v>
      </c>
      <c r="L13" s="10" t="s">
        <v>25</v>
      </c>
      <c r="M13" s="10">
        <v>1380</v>
      </c>
      <c r="N13" s="13">
        <v>12500</v>
      </c>
      <c r="O13" s="4"/>
      <c r="P13" s="4"/>
      <c r="Q13" s="4"/>
    </row>
    <row r="14" spans="1:18" x14ac:dyDescent="0.25">
      <c r="A14" s="4"/>
      <c r="B14" s="12" t="s">
        <v>26</v>
      </c>
      <c r="C14" s="10" t="s">
        <v>27</v>
      </c>
      <c r="D14" s="10">
        <v>600</v>
      </c>
      <c r="E14" s="13">
        <v>4500</v>
      </c>
      <c r="F14" s="4"/>
      <c r="G14" s="4"/>
      <c r="H14" s="4"/>
      <c r="I14" s="4"/>
      <c r="J14" s="4"/>
      <c r="K14" s="12" t="s">
        <v>28</v>
      </c>
      <c r="L14" s="10" t="s">
        <v>25</v>
      </c>
      <c r="M14" s="10">
        <v>1380</v>
      </c>
      <c r="N14" s="13">
        <v>15900</v>
      </c>
      <c r="O14" s="4"/>
      <c r="P14" s="4"/>
      <c r="Q14" s="4"/>
    </row>
    <row r="15" spans="1:18" x14ac:dyDescent="0.25">
      <c r="A15" s="4"/>
      <c r="B15" s="12" t="s">
        <v>29</v>
      </c>
      <c r="C15" s="10" t="s">
        <v>30</v>
      </c>
      <c r="D15" s="10">
        <v>330</v>
      </c>
      <c r="E15" s="13">
        <v>2400</v>
      </c>
      <c r="F15" s="4"/>
      <c r="G15" s="4"/>
      <c r="H15" s="4"/>
      <c r="I15" s="4"/>
      <c r="J15" s="4"/>
      <c r="K15" s="16"/>
      <c r="L15" s="17"/>
      <c r="M15" s="17"/>
      <c r="N15" s="18"/>
      <c r="O15" s="4"/>
      <c r="P15" s="4"/>
      <c r="Q15" s="4"/>
    </row>
    <row r="16" spans="1:18" x14ac:dyDescent="0.25">
      <c r="A16" s="4"/>
      <c r="B16" s="12" t="s">
        <v>31</v>
      </c>
      <c r="C16" s="10" t="s">
        <v>32</v>
      </c>
      <c r="D16" s="10">
        <v>660</v>
      </c>
      <c r="E16" s="13">
        <v>4800</v>
      </c>
      <c r="F16" s="4"/>
      <c r="G16" s="4"/>
      <c r="H16" s="4"/>
      <c r="I16" s="4"/>
      <c r="J16" s="4"/>
      <c r="K16" s="16"/>
      <c r="L16" s="17"/>
      <c r="M16" s="17"/>
      <c r="N16" s="18"/>
      <c r="O16" s="4"/>
      <c r="P16" s="4"/>
      <c r="Q16" s="4"/>
    </row>
    <row r="17" spans="1:17" x14ac:dyDescent="0.25">
      <c r="A17" s="4"/>
      <c r="B17" s="12" t="s">
        <v>33</v>
      </c>
      <c r="C17" s="10" t="s">
        <v>34</v>
      </c>
      <c r="D17" s="10">
        <v>1000</v>
      </c>
      <c r="E17" s="13">
        <v>7200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12" t="s">
        <v>35</v>
      </c>
      <c r="C18" s="10" t="s">
        <v>36</v>
      </c>
      <c r="D18" s="10">
        <v>980</v>
      </c>
      <c r="E18" s="13">
        <v>6700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12" t="s">
        <v>37</v>
      </c>
      <c r="C19" s="10" t="s">
        <v>38</v>
      </c>
      <c r="D19" s="10">
        <v>1480</v>
      </c>
      <c r="E19" s="13">
        <v>10000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.75" thickBot="1" x14ac:dyDescent="0.3">
      <c r="A20" s="4"/>
      <c r="B20" s="4"/>
      <c r="C20" s="17"/>
      <c r="D20" s="17"/>
      <c r="E20" s="4"/>
      <c r="F20" s="4"/>
      <c r="G20" s="4"/>
      <c r="H20" s="4"/>
      <c r="I20" s="4"/>
      <c r="J20" s="4"/>
      <c r="K20" s="8"/>
      <c r="L20" s="9" t="s">
        <v>39</v>
      </c>
      <c r="M20" s="8"/>
      <c r="N20" s="8"/>
      <c r="O20" s="4"/>
      <c r="P20" s="4"/>
      <c r="Q20" s="4"/>
    </row>
    <row r="21" spans="1:17" ht="15.75" thickBot="1" x14ac:dyDescent="0.3">
      <c r="A21" s="4"/>
      <c r="B21" s="8"/>
      <c r="C21" s="9" t="s">
        <v>40</v>
      </c>
      <c r="D21" s="19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4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20" t="s">
        <v>4</v>
      </c>
      <c r="L22" s="11" t="s">
        <v>5</v>
      </c>
      <c r="M22" s="11" t="s">
        <v>6</v>
      </c>
      <c r="N22" s="11" t="s">
        <v>7</v>
      </c>
      <c r="O22" s="4"/>
      <c r="P22" s="4"/>
      <c r="Q22" s="4"/>
    </row>
    <row r="23" spans="1:17" ht="45" x14ac:dyDescent="0.25">
      <c r="A23" s="4"/>
      <c r="B23" s="10" t="s">
        <v>4</v>
      </c>
      <c r="C23" s="11" t="s">
        <v>5</v>
      </c>
      <c r="D23" s="11" t="s">
        <v>6</v>
      </c>
      <c r="E23" s="11" t="s">
        <v>7</v>
      </c>
      <c r="F23" s="4"/>
      <c r="G23" s="4"/>
      <c r="H23" s="4"/>
      <c r="I23" s="4"/>
      <c r="J23" s="4"/>
      <c r="K23" s="21" t="s">
        <v>41</v>
      </c>
      <c r="L23" s="22" t="s">
        <v>42</v>
      </c>
      <c r="M23" s="22">
        <v>800</v>
      </c>
      <c r="N23" s="86">
        <f>[1]Лист1!$B$126*1.35</f>
        <v>9435.119490000001</v>
      </c>
      <c r="O23" s="4"/>
      <c r="P23" s="4"/>
      <c r="Q23" s="4"/>
    </row>
    <row r="24" spans="1:17" x14ac:dyDescent="0.25">
      <c r="A24" s="4"/>
      <c r="B24" s="12" t="s">
        <v>43</v>
      </c>
      <c r="C24" s="10" t="s">
        <v>44</v>
      </c>
      <c r="D24" s="11">
        <v>50</v>
      </c>
      <c r="E24" s="10">
        <v>900</v>
      </c>
      <c r="F24" s="4"/>
      <c r="G24" s="4"/>
      <c r="H24" s="4"/>
      <c r="I24" s="4"/>
      <c r="J24" s="4"/>
      <c r="K24" s="21" t="s">
        <v>45</v>
      </c>
      <c r="L24" s="22" t="s">
        <v>46</v>
      </c>
      <c r="M24" s="22">
        <v>2150</v>
      </c>
      <c r="N24" s="86">
        <f>[1]Лист1!$B$40*1.35</f>
        <v>24330.165075000001</v>
      </c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21" t="s">
        <v>47</v>
      </c>
      <c r="L25" s="22" t="s">
        <v>48</v>
      </c>
      <c r="M25" s="22">
        <v>2500</v>
      </c>
      <c r="N25" s="86">
        <f>[1]Лист1!$B$130*1.35</f>
        <v>27822.786930000002</v>
      </c>
      <c r="O25" s="4"/>
      <c r="P25" s="4"/>
      <c r="Q25" s="4"/>
    </row>
    <row r="26" spans="1:17" ht="30.75" thickBot="1" x14ac:dyDescent="0.3">
      <c r="A26" s="4"/>
      <c r="B26" s="8"/>
      <c r="C26" s="9" t="s">
        <v>49</v>
      </c>
      <c r="D26" s="8"/>
      <c r="E26" s="8"/>
      <c r="F26" s="4"/>
      <c r="G26" s="4"/>
      <c r="H26" s="4"/>
      <c r="I26" s="4"/>
      <c r="J26" s="4"/>
      <c r="K26" s="23" t="s">
        <v>50</v>
      </c>
      <c r="L26" s="22" t="s">
        <v>51</v>
      </c>
      <c r="M26" s="22">
        <v>2150</v>
      </c>
      <c r="N26" s="86">
        <f>[1]Лист1!$B$586*1.35</f>
        <v>20678.408189999998</v>
      </c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3"/>
      <c r="L27" s="17"/>
      <c r="M27" s="17"/>
      <c r="N27" s="18"/>
      <c r="O27" s="4"/>
      <c r="P27" s="4"/>
      <c r="Q27" s="4"/>
    </row>
    <row r="28" spans="1:17" ht="45" x14ac:dyDescent="0.25">
      <c r="A28" s="4"/>
      <c r="B28" s="10" t="s">
        <v>4</v>
      </c>
      <c r="C28" s="11" t="s">
        <v>5</v>
      </c>
      <c r="D28" s="11" t="s">
        <v>6</v>
      </c>
      <c r="E28" s="11" t="s">
        <v>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12" t="s">
        <v>52</v>
      </c>
      <c r="C29" s="20" t="s">
        <v>53</v>
      </c>
      <c r="D29" s="11">
        <v>450</v>
      </c>
      <c r="E29" s="13">
        <v>4300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14" t="s">
        <v>54</v>
      </c>
      <c r="C30" s="20" t="s">
        <v>55</v>
      </c>
      <c r="D30" s="15">
        <v>950</v>
      </c>
      <c r="E30" s="13">
        <v>8400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12" t="s">
        <v>56</v>
      </c>
      <c r="C31" s="20" t="s">
        <v>57</v>
      </c>
      <c r="D31" s="10">
        <v>1480</v>
      </c>
      <c r="E31" s="13">
        <v>16100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9.5" thickBot="1" x14ac:dyDescent="0.35">
      <c r="A33" s="4"/>
      <c r="B33" s="4"/>
      <c r="C33" s="4"/>
      <c r="D33" s="4"/>
      <c r="E33" s="4"/>
      <c r="F33" s="8"/>
      <c r="G33" s="24" t="s">
        <v>58</v>
      </c>
      <c r="H33" s="8"/>
      <c r="I33" s="8"/>
      <c r="J33" s="8"/>
      <c r="K33" s="8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25" t="s">
        <v>59</v>
      </c>
      <c r="D34" s="17"/>
      <c r="E34" s="17"/>
      <c r="F34" s="4"/>
      <c r="G34" s="4"/>
      <c r="H34" s="4"/>
      <c r="I34" s="4"/>
      <c r="J34" s="4"/>
      <c r="K34" s="25" t="s">
        <v>59</v>
      </c>
      <c r="L34" s="4"/>
      <c r="M34" s="4"/>
      <c r="N34" s="4"/>
      <c r="O34" s="4"/>
      <c r="P34" s="4"/>
      <c r="Q34" s="4"/>
    </row>
    <row r="35" spans="1:17" ht="15.75" thickBot="1" x14ac:dyDescent="0.3">
      <c r="A35" s="4"/>
      <c r="B35" s="8"/>
      <c r="C35" s="26" t="s">
        <v>60</v>
      </c>
      <c r="D35" s="19"/>
      <c r="E35" s="19"/>
      <c r="F35" s="4"/>
      <c r="G35" s="4"/>
      <c r="H35" s="4"/>
      <c r="I35" s="4"/>
      <c r="J35" s="8"/>
      <c r="K35" s="27" t="s">
        <v>61</v>
      </c>
      <c r="L35" s="19"/>
      <c r="M35" s="19"/>
      <c r="N35" s="4"/>
      <c r="O35" s="4"/>
      <c r="P35" s="4"/>
      <c r="Q35" s="4"/>
    </row>
    <row r="36" spans="1:17" x14ac:dyDescent="0.25">
      <c r="A36" s="4"/>
      <c r="B36" s="4"/>
      <c r="C36" s="4"/>
      <c r="D36" s="17"/>
      <c r="E36" s="17"/>
      <c r="F36" s="4"/>
      <c r="G36" s="4"/>
      <c r="H36" s="4"/>
      <c r="I36" s="4"/>
      <c r="J36" s="4"/>
      <c r="K36" s="4"/>
      <c r="L36" s="17"/>
      <c r="M36" s="17"/>
      <c r="N36" s="4"/>
      <c r="O36" s="4"/>
      <c r="P36" s="4"/>
      <c r="Q36" s="4"/>
    </row>
    <row r="37" spans="1:17" ht="45" x14ac:dyDescent="0.25">
      <c r="A37" s="4"/>
      <c r="B37" s="10" t="s">
        <v>4</v>
      </c>
      <c r="C37" s="11" t="s">
        <v>62</v>
      </c>
      <c r="D37" s="11" t="s">
        <v>6</v>
      </c>
      <c r="E37" s="11" t="s">
        <v>7</v>
      </c>
      <c r="F37" s="4"/>
      <c r="G37" s="4"/>
      <c r="H37" s="4"/>
      <c r="I37" s="4"/>
      <c r="J37" s="10" t="s">
        <v>4</v>
      </c>
      <c r="K37" s="11" t="s">
        <v>62</v>
      </c>
      <c r="L37" s="11" t="s">
        <v>6</v>
      </c>
      <c r="M37" s="11" t="s">
        <v>7</v>
      </c>
      <c r="N37" s="4"/>
      <c r="O37" s="4"/>
      <c r="P37" s="4"/>
      <c r="Q37" s="4"/>
    </row>
    <row r="38" spans="1:17" x14ac:dyDescent="0.25">
      <c r="A38" s="4"/>
      <c r="B38" s="28" t="s">
        <v>63</v>
      </c>
      <c r="C38" s="29" t="s">
        <v>64</v>
      </c>
      <c r="D38" s="11">
        <v>450</v>
      </c>
      <c r="E38" s="89">
        <f>'[2]Лотки Л'!$B$175*1.35</f>
        <v>3215.7329400000003</v>
      </c>
      <c r="F38" s="4"/>
      <c r="G38" s="4"/>
      <c r="H38" s="4"/>
      <c r="I38" s="4"/>
      <c r="J38" s="28" t="s">
        <v>65</v>
      </c>
      <c r="K38" s="29" t="s">
        <v>66</v>
      </c>
      <c r="L38" s="11">
        <v>40</v>
      </c>
      <c r="M38" s="89">
        <f>'[2]Лотки Л'!$B$17*1.35</f>
        <v>390.24301500000001</v>
      </c>
      <c r="N38" s="4"/>
      <c r="O38" s="4"/>
      <c r="P38" s="4"/>
      <c r="Q38" s="4"/>
    </row>
    <row r="39" spans="1:17" x14ac:dyDescent="0.25">
      <c r="A39" s="4"/>
      <c r="B39" s="28" t="s">
        <v>67</v>
      </c>
      <c r="C39" s="29" t="s">
        <v>64</v>
      </c>
      <c r="D39" s="11">
        <v>450</v>
      </c>
      <c r="E39" s="89">
        <f>'[2]Лотки Л'!$B$177*1.35</f>
        <v>4076.9181900000003</v>
      </c>
      <c r="F39" s="4"/>
      <c r="G39" s="4"/>
      <c r="H39" s="4"/>
      <c r="I39" s="4"/>
      <c r="J39" s="28" t="s">
        <v>68</v>
      </c>
      <c r="K39" s="29" t="s">
        <v>66</v>
      </c>
      <c r="L39" s="11">
        <v>40</v>
      </c>
      <c r="M39" s="89">
        <f>'[2]Лотки Л'!$B$19*1.35</f>
        <v>390.24301500000001</v>
      </c>
      <c r="N39" s="4"/>
      <c r="O39" s="4"/>
      <c r="P39" s="4"/>
      <c r="Q39" s="4"/>
    </row>
    <row r="40" spans="1:17" x14ac:dyDescent="0.25">
      <c r="A40" s="4"/>
      <c r="B40" s="28" t="s">
        <v>69</v>
      </c>
      <c r="C40" s="29" t="s">
        <v>70</v>
      </c>
      <c r="D40" s="11">
        <v>115</v>
      </c>
      <c r="E40" s="89">
        <f>E38/4+200</f>
        <v>1003.9332350000001</v>
      </c>
      <c r="F40" s="4"/>
      <c r="G40" s="4"/>
      <c r="H40" s="4"/>
      <c r="I40" s="4"/>
      <c r="J40" s="28" t="s">
        <v>71</v>
      </c>
      <c r="K40" s="29" t="s">
        <v>66</v>
      </c>
      <c r="L40" s="11">
        <v>40</v>
      </c>
      <c r="M40" s="89">
        <f>'[2]Лотки Л'!$B$21*1.35</f>
        <v>415.96051500000004</v>
      </c>
      <c r="N40" s="4"/>
      <c r="O40" s="4"/>
      <c r="P40" s="4"/>
      <c r="Q40" s="4"/>
    </row>
    <row r="41" spans="1:17" x14ac:dyDescent="0.25">
      <c r="A41" s="4"/>
      <c r="B41" s="28" t="s">
        <v>72</v>
      </c>
      <c r="C41" s="29" t="s">
        <v>70</v>
      </c>
      <c r="D41" s="11">
        <v>115</v>
      </c>
      <c r="E41" s="89">
        <f>E39/4+200</f>
        <v>1219.2295475000001</v>
      </c>
      <c r="F41" s="4"/>
      <c r="G41" s="4"/>
      <c r="H41" s="4"/>
      <c r="I41" s="4"/>
      <c r="J41" s="28" t="s">
        <v>73</v>
      </c>
      <c r="K41" s="29" t="s">
        <v>66</v>
      </c>
      <c r="L41" s="11">
        <v>40</v>
      </c>
      <c r="M41" s="89">
        <f>'[2]Лотки Л'!$B$23*1.35</f>
        <v>415.96051500000004</v>
      </c>
      <c r="N41" s="4"/>
      <c r="O41" s="4"/>
      <c r="P41" s="4"/>
      <c r="Q41" s="4"/>
    </row>
    <row r="42" spans="1:17" x14ac:dyDescent="0.25">
      <c r="A42" s="4"/>
      <c r="B42" s="28" t="s">
        <v>74</v>
      </c>
      <c r="C42" s="29" t="s">
        <v>75</v>
      </c>
      <c r="D42" s="10">
        <v>520</v>
      </c>
      <c r="E42" s="89">
        <f>'[2]Лотки Л'!$B$179*1.35</f>
        <v>3810.5819550000001</v>
      </c>
      <c r="F42" s="4"/>
      <c r="G42" s="4"/>
      <c r="H42" s="4"/>
      <c r="I42" s="4"/>
      <c r="J42" s="28" t="s">
        <v>76</v>
      </c>
      <c r="K42" s="29" t="s">
        <v>66</v>
      </c>
      <c r="L42" s="11">
        <v>40</v>
      </c>
      <c r="M42" s="89">
        <f>'[2]Лотки Л'!$B$25*1.35</f>
        <v>486.50814000000003</v>
      </c>
      <c r="N42" s="4"/>
      <c r="O42" s="4"/>
      <c r="P42" s="4"/>
      <c r="Q42" s="4"/>
    </row>
    <row r="43" spans="1:17" x14ac:dyDescent="0.25">
      <c r="A43" s="4"/>
      <c r="B43" s="28" t="s">
        <v>77</v>
      </c>
      <c r="C43" s="29" t="s">
        <v>75</v>
      </c>
      <c r="D43" s="10">
        <v>520</v>
      </c>
      <c r="E43" s="89">
        <f>'[2]Лотки Л'!$B$181*1.35</f>
        <v>4177.7650800000001</v>
      </c>
      <c r="F43" s="4"/>
      <c r="G43" s="4"/>
      <c r="H43" s="4"/>
      <c r="I43" s="4"/>
      <c r="J43" s="28" t="s">
        <v>78</v>
      </c>
      <c r="K43" s="29" t="s">
        <v>79</v>
      </c>
      <c r="L43" s="10">
        <v>80</v>
      </c>
      <c r="M43" s="89">
        <f>'[2]Лотки Л'!$B$27*1.35</f>
        <v>521.75083500000005</v>
      </c>
      <c r="N43" s="4"/>
      <c r="O43" s="4"/>
      <c r="P43" s="4"/>
      <c r="Q43" s="4"/>
    </row>
    <row r="44" spans="1:17" x14ac:dyDescent="0.25">
      <c r="A44" s="4"/>
      <c r="B44" s="28" t="s">
        <v>80</v>
      </c>
      <c r="C44" s="29" t="s">
        <v>81</v>
      </c>
      <c r="D44" s="10">
        <v>130</v>
      </c>
      <c r="E44" s="89">
        <f>E42/4+200</f>
        <v>1152.6454887499999</v>
      </c>
      <c r="F44" s="4"/>
      <c r="G44" s="4"/>
      <c r="H44" s="4"/>
      <c r="I44" s="4"/>
      <c r="J44" s="28" t="s">
        <v>82</v>
      </c>
      <c r="K44" s="29" t="s">
        <v>79</v>
      </c>
      <c r="L44" s="10">
        <v>80</v>
      </c>
      <c r="M44" s="89">
        <f>'[2]Лотки Л'!$B$29*1.35</f>
        <v>594.33021000000008</v>
      </c>
      <c r="N44" s="4"/>
      <c r="O44" s="4"/>
      <c r="P44" s="4"/>
      <c r="Q44" s="4"/>
    </row>
    <row r="45" spans="1:17" x14ac:dyDescent="0.25">
      <c r="A45" s="4"/>
      <c r="B45" s="28" t="s">
        <v>83</v>
      </c>
      <c r="C45" s="29" t="s">
        <v>81</v>
      </c>
      <c r="D45" s="10">
        <v>130</v>
      </c>
      <c r="E45" s="89">
        <f>E43/4+200</f>
        <v>1244.44127</v>
      </c>
      <c r="F45" s="4"/>
      <c r="G45" s="4"/>
      <c r="H45" s="4"/>
      <c r="I45" s="4"/>
      <c r="J45" s="28" t="s">
        <v>84</v>
      </c>
      <c r="K45" s="29" t="s">
        <v>79</v>
      </c>
      <c r="L45" s="10">
        <v>80</v>
      </c>
      <c r="M45" s="89">
        <f>'[2]Лотки Л'!$B$31*1.35</f>
        <v>690.59533500000009</v>
      </c>
      <c r="N45" s="4"/>
      <c r="O45" s="4"/>
      <c r="P45" s="4"/>
      <c r="Q45" s="4"/>
    </row>
    <row r="46" spans="1:17" x14ac:dyDescent="0.25">
      <c r="A46" s="4"/>
      <c r="B46" s="28" t="s">
        <v>85</v>
      </c>
      <c r="C46" s="29" t="s">
        <v>86</v>
      </c>
      <c r="D46" s="10">
        <v>750</v>
      </c>
      <c r="E46" s="89">
        <f>'[2]Лотки Л'!$B$185*1.35</f>
        <v>5682.0500999999995</v>
      </c>
      <c r="F46" s="4"/>
      <c r="G46" s="4"/>
      <c r="H46" s="4"/>
      <c r="I46" s="4"/>
      <c r="J46" s="28" t="s">
        <v>87</v>
      </c>
      <c r="K46" s="29" t="s">
        <v>88</v>
      </c>
      <c r="L46" s="10">
        <v>55</v>
      </c>
      <c r="M46" s="89">
        <f>'[2]Лотки Л'!$B$33*1.35</f>
        <v>447.118515</v>
      </c>
      <c r="N46" s="4"/>
      <c r="O46" s="4"/>
      <c r="P46" s="4"/>
      <c r="Q46" s="4"/>
    </row>
    <row r="47" spans="1:17" x14ac:dyDescent="0.25">
      <c r="A47" s="4"/>
      <c r="B47" s="28" t="s">
        <v>89</v>
      </c>
      <c r="C47" s="29" t="s">
        <v>86</v>
      </c>
      <c r="D47" s="10">
        <v>750</v>
      </c>
      <c r="E47" s="89">
        <f>'[2]Лотки Л'!$B$187*1.35</f>
        <v>6440.1291000000001</v>
      </c>
      <c r="F47" s="4"/>
      <c r="G47" s="4"/>
      <c r="H47" s="4"/>
      <c r="I47" s="4"/>
      <c r="J47" s="28" t="s">
        <v>90</v>
      </c>
      <c r="K47" s="29" t="s">
        <v>88</v>
      </c>
      <c r="L47" s="10">
        <v>55</v>
      </c>
      <c r="M47" s="89">
        <f>'[2]Лотки Л'!$B$35*1.35</f>
        <v>447.118515</v>
      </c>
      <c r="N47" s="4"/>
      <c r="O47" s="4"/>
      <c r="P47" s="4"/>
      <c r="Q47" s="4"/>
    </row>
    <row r="48" spans="1:17" x14ac:dyDescent="0.25">
      <c r="A48" s="4"/>
      <c r="B48" s="28" t="s">
        <v>91</v>
      </c>
      <c r="C48" s="29" t="s">
        <v>92</v>
      </c>
      <c r="D48" s="10">
        <v>185</v>
      </c>
      <c r="E48" s="89">
        <f>E46/4+250</f>
        <v>1670.5125249999999</v>
      </c>
      <c r="F48" s="4"/>
      <c r="G48" s="4"/>
      <c r="H48" s="4"/>
      <c r="I48" s="4"/>
      <c r="J48" s="28" t="s">
        <v>93</v>
      </c>
      <c r="K48" s="29" t="s">
        <v>88</v>
      </c>
      <c r="L48" s="10">
        <v>55</v>
      </c>
      <c r="M48" s="89">
        <f>'[2]Лотки Л'!$B$37*1.35</f>
        <v>575.32820400000003</v>
      </c>
      <c r="N48" s="4"/>
      <c r="O48" s="4"/>
      <c r="P48" s="4"/>
      <c r="Q48" s="4"/>
    </row>
    <row r="49" spans="1:17" x14ac:dyDescent="0.25">
      <c r="A49" s="4"/>
      <c r="B49" s="28" t="s">
        <v>94</v>
      </c>
      <c r="C49" s="29" t="s">
        <v>92</v>
      </c>
      <c r="D49" s="10">
        <v>185</v>
      </c>
      <c r="E49" s="89">
        <f>E47/4+250</f>
        <v>1860.032275</v>
      </c>
      <c r="F49" s="4"/>
      <c r="G49" s="4"/>
      <c r="H49" s="4"/>
      <c r="I49" s="4"/>
      <c r="J49" s="28" t="s">
        <v>95</v>
      </c>
      <c r="K49" s="29" t="s">
        <v>88</v>
      </c>
      <c r="L49" s="10">
        <v>55</v>
      </c>
      <c r="M49" s="89">
        <f>'[2]Лотки Л'!$B$39*1.35</f>
        <v>542.19564000000003</v>
      </c>
      <c r="N49" s="4"/>
      <c r="O49" s="4"/>
      <c r="P49" s="4"/>
      <c r="Q49" s="4"/>
    </row>
    <row r="50" spans="1:17" x14ac:dyDescent="0.25">
      <c r="A50" s="4"/>
      <c r="B50" s="28" t="s">
        <v>96</v>
      </c>
      <c r="C50" s="29" t="s">
        <v>97</v>
      </c>
      <c r="D50" s="10">
        <v>900</v>
      </c>
      <c r="E50" s="89">
        <f>'[2]Лотки Л'!$B$191*1.35</f>
        <v>7191.5852699999987</v>
      </c>
      <c r="F50" s="4"/>
      <c r="G50" s="4"/>
      <c r="H50" s="4"/>
      <c r="I50" s="4"/>
      <c r="J50" s="28" t="s">
        <v>98</v>
      </c>
      <c r="K50" s="29" t="s">
        <v>88</v>
      </c>
      <c r="L50" s="10">
        <v>55</v>
      </c>
      <c r="M50" s="89">
        <f>'[2]Лотки Л'!$B$41*1.35</f>
        <v>542.19564000000003</v>
      </c>
      <c r="N50" s="4"/>
      <c r="O50" s="4"/>
      <c r="P50" s="4"/>
      <c r="Q50" s="4"/>
    </row>
    <row r="51" spans="1:17" x14ac:dyDescent="0.25">
      <c r="A51" s="4"/>
      <c r="B51" s="28" t="s">
        <v>99</v>
      </c>
      <c r="C51" s="29" t="s">
        <v>97</v>
      </c>
      <c r="D51" s="10">
        <v>900</v>
      </c>
      <c r="E51" s="89">
        <f>'[2]Лотки Л'!$B$193*1.35</f>
        <v>7393.4777700000004</v>
      </c>
      <c r="F51" s="4"/>
      <c r="G51" s="4"/>
      <c r="H51" s="4"/>
      <c r="I51" s="4"/>
      <c r="J51" s="28" t="s">
        <v>100</v>
      </c>
      <c r="K51" s="29" t="s">
        <v>101</v>
      </c>
      <c r="L51" s="10">
        <v>110</v>
      </c>
      <c r="M51" s="89">
        <f>'[2]Лотки Л'!$B$43*1.35</f>
        <v>710.13415500000008</v>
      </c>
      <c r="N51" s="4"/>
      <c r="O51" s="4"/>
      <c r="P51" s="4"/>
      <c r="Q51" s="4"/>
    </row>
    <row r="52" spans="1:17" x14ac:dyDescent="0.25">
      <c r="A52" s="4"/>
      <c r="B52" s="28" t="s">
        <v>102</v>
      </c>
      <c r="C52" s="29" t="s">
        <v>103</v>
      </c>
      <c r="D52" s="10">
        <v>225</v>
      </c>
      <c r="E52" s="89">
        <f>E50/4+250</f>
        <v>2047.8963174999997</v>
      </c>
      <c r="F52" s="4"/>
      <c r="G52" s="4"/>
      <c r="H52" s="4"/>
      <c r="I52" s="4"/>
      <c r="J52" s="28" t="s">
        <v>104</v>
      </c>
      <c r="K52" s="29" t="s">
        <v>101</v>
      </c>
      <c r="L52" s="10">
        <v>110</v>
      </c>
      <c r="M52" s="89">
        <f>'[2]Лотки Л'!$B$45*1.35</f>
        <v>811.74528000000009</v>
      </c>
      <c r="N52" s="4"/>
      <c r="O52" s="4"/>
      <c r="P52" s="4"/>
      <c r="Q52" s="4"/>
    </row>
    <row r="53" spans="1:17" x14ac:dyDescent="0.25">
      <c r="A53" s="4"/>
      <c r="B53" s="28" t="s">
        <v>105</v>
      </c>
      <c r="C53" s="29" t="s">
        <v>103</v>
      </c>
      <c r="D53" s="10">
        <v>225</v>
      </c>
      <c r="E53" s="89">
        <f>E51/4+250</f>
        <v>2098.3694425000003</v>
      </c>
      <c r="F53" s="4"/>
      <c r="G53" s="4"/>
      <c r="H53" s="4"/>
      <c r="I53" s="4"/>
      <c r="J53" s="28" t="s">
        <v>106</v>
      </c>
      <c r="K53" s="29" t="s">
        <v>101</v>
      </c>
      <c r="L53" s="10">
        <v>110</v>
      </c>
      <c r="M53" s="89">
        <f>'[2]Лотки Л'!$B$47*1.35</f>
        <v>1056.6960300000001</v>
      </c>
      <c r="N53" s="4"/>
      <c r="O53" s="4"/>
      <c r="P53" s="4"/>
      <c r="Q53" s="4"/>
    </row>
    <row r="54" spans="1:17" x14ac:dyDescent="0.25">
      <c r="A54" s="4"/>
      <c r="B54" s="28" t="s">
        <v>107</v>
      </c>
      <c r="C54" s="29" t="s">
        <v>108</v>
      </c>
      <c r="D54" s="10">
        <v>1130</v>
      </c>
      <c r="E54" s="89">
        <f>'[2]Лотки Л'!$B$195*1.35</f>
        <v>8748.1765800000012</v>
      </c>
      <c r="F54" s="4"/>
      <c r="G54" s="4"/>
      <c r="H54" s="4"/>
      <c r="I54" s="4"/>
      <c r="J54" s="28" t="s">
        <v>109</v>
      </c>
      <c r="K54" s="29" t="s">
        <v>110</v>
      </c>
      <c r="L54" s="10">
        <v>410</v>
      </c>
      <c r="M54" s="89">
        <f>'[2]Лотки Л'!$B$49*1.35</f>
        <v>3034.4033700000005</v>
      </c>
      <c r="N54" s="4"/>
      <c r="O54" s="4"/>
      <c r="P54" s="4"/>
      <c r="Q54" s="4"/>
    </row>
    <row r="55" spans="1:17" x14ac:dyDescent="0.25">
      <c r="A55" s="4"/>
      <c r="B55" s="28" t="s">
        <v>111</v>
      </c>
      <c r="C55" s="29" t="s">
        <v>108</v>
      </c>
      <c r="D55" s="10">
        <v>1130</v>
      </c>
      <c r="E55" s="89">
        <f>'[2]Лотки Л'!$B$197*1.35</f>
        <v>9040.178205000002</v>
      </c>
      <c r="F55" s="4"/>
      <c r="G55" s="4"/>
      <c r="H55" s="4"/>
      <c r="I55" s="4"/>
      <c r="J55" s="28" t="s">
        <v>112</v>
      </c>
      <c r="K55" s="29" t="s">
        <v>110</v>
      </c>
      <c r="L55" s="10">
        <v>410</v>
      </c>
      <c r="M55" s="89">
        <f>'[2]Лотки Л'!$B$51*1.35</f>
        <v>3571.4907450000005</v>
      </c>
      <c r="N55" s="4"/>
      <c r="O55" s="4"/>
      <c r="P55" s="4"/>
      <c r="Q55" s="4"/>
    </row>
    <row r="56" spans="1:17" x14ac:dyDescent="0.25">
      <c r="A56" s="4"/>
      <c r="B56" s="28" t="s">
        <v>113</v>
      </c>
      <c r="C56" s="29" t="s">
        <v>114</v>
      </c>
      <c r="D56" s="10">
        <v>285</v>
      </c>
      <c r="E56" s="89">
        <f>E54/4+250</f>
        <v>2437.0441450000003</v>
      </c>
      <c r="F56" s="4"/>
      <c r="G56" s="4"/>
      <c r="H56" s="4"/>
      <c r="I56" s="4"/>
      <c r="J56" s="28" t="s">
        <v>115</v>
      </c>
      <c r="K56" s="29" t="s">
        <v>110</v>
      </c>
      <c r="L56" s="10">
        <v>410</v>
      </c>
      <c r="M56" s="89">
        <f>'[2]Лотки Л'!$B$53*1.35</f>
        <v>3695.6063700000004</v>
      </c>
      <c r="N56" s="4"/>
      <c r="O56" s="4"/>
      <c r="P56" s="4"/>
      <c r="Q56" s="4"/>
    </row>
    <row r="57" spans="1:17" x14ac:dyDescent="0.25">
      <c r="A57" s="4"/>
      <c r="B57" s="28" t="s">
        <v>116</v>
      </c>
      <c r="C57" s="29" t="s">
        <v>114</v>
      </c>
      <c r="D57" s="10">
        <v>285</v>
      </c>
      <c r="E57" s="89">
        <f>E55/4+250</f>
        <v>2510.0445512500005</v>
      </c>
      <c r="F57" s="4"/>
      <c r="G57" s="4"/>
      <c r="H57" s="4"/>
      <c r="I57" s="4"/>
      <c r="J57" s="28" t="s">
        <v>117</v>
      </c>
      <c r="K57" s="29" t="s">
        <v>110</v>
      </c>
      <c r="L57" s="10">
        <v>410</v>
      </c>
      <c r="M57" s="89">
        <f>'[2]Лотки Л'!$B$55*1.35</f>
        <v>4197.975120000001</v>
      </c>
      <c r="N57" s="4"/>
      <c r="O57" s="4"/>
      <c r="P57" s="4"/>
      <c r="Q57" s="4"/>
    </row>
    <row r="58" spans="1:17" x14ac:dyDescent="0.25">
      <c r="A58" s="4"/>
      <c r="B58" s="28" t="s">
        <v>118</v>
      </c>
      <c r="C58" s="29" t="s">
        <v>119</v>
      </c>
      <c r="D58" s="10">
        <v>1130</v>
      </c>
      <c r="E58" s="89">
        <f>'[2]Лотки Л'!$B$199*1.35</f>
        <v>9588.130650000001</v>
      </c>
      <c r="F58" s="4"/>
      <c r="G58" s="4"/>
      <c r="H58" s="4"/>
      <c r="I58" s="4"/>
      <c r="J58" s="28" t="s">
        <v>120</v>
      </c>
      <c r="K58" s="29" t="s">
        <v>110</v>
      </c>
      <c r="L58" s="10">
        <v>410</v>
      </c>
      <c r="M58" s="89">
        <f>'[2]Лотки Л'!$B$57*1.35</f>
        <v>4197.975120000001</v>
      </c>
      <c r="N58" s="4"/>
      <c r="O58" s="4"/>
      <c r="P58" s="4"/>
      <c r="Q58" s="4"/>
    </row>
    <row r="59" spans="1:17" x14ac:dyDescent="0.25">
      <c r="A59" s="4"/>
      <c r="B59" s="28" t="s">
        <v>121</v>
      </c>
      <c r="C59" s="29" t="s">
        <v>119</v>
      </c>
      <c r="D59" s="10">
        <v>1130</v>
      </c>
      <c r="E59" s="89">
        <f>'[2]Лотки Л'!$B$201*1.35</f>
        <v>11035.121400000002</v>
      </c>
      <c r="F59" s="4"/>
      <c r="G59" s="4"/>
      <c r="H59" s="4"/>
      <c r="I59" s="4"/>
      <c r="J59" s="28" t="s">
        <v>122</v>
      </c>
      <c r="K59" s="29" t="s">
        <v>123</v>
      </c>
      <c r="L59" s="10">
        <v>100</v>
      </c>
      <c r="M59" s="89">
        <f>M54/4+200</f>
        <v>958.60084250000011</v>
      </c>
      <c r="N59" s="4"/>
      <c r="O59" s="4"/>
      <c r="P59" s="4"/>
      <c r="Q59" s="4"/>
    </row>
    <row r="60" spans="1:17" x14ac:dyDescent="0.25">
      <c r="A60" s="4"/>
      <c r="B60" s="28" t="s">
        <v>124</v>
      </c>
      <c r="C60" s="29" t="s">
        <v>119</v>
      </c>
      <c r="D60" s="10">
        <v>1130</v>
      </c>
      <c r="E60" s="89">
        <f>'[2]Лотки Л'!$B$203*1.35</f>
        <v>11667.478275000001</v>
      </c>
      <c r="F60" s="4"/>
      <c r="G60" s="4"/>
      <c r="H60" s="4"/>
      <c r="I60" s="4"/>
      <c r="J60" s="28" t="s">
        <v>125</v>
      </c>
      <c r="K60" s="29" t="s">
        <v>123</v>
      </c>
      <c r="L60" s="10">
        <v>100</v>
      </c>
      <c r="M60" s="89">
        <f>M55/4+200</f>
        <v>1092.8726862500002</v>
      </c>
      <c r="N60" s="4"/>
      <c r="O60" s="4"/>
      <c r="P60" s="4"/>
      <c r="Q60" s="4"/>
    </row>
    <row r="61" spans="1:17" x14ac:dyDescent="0.25">
      <c r="A61" s="4"/>
      <c r="B61" s="28" t="s">
        <v>126</v>
      </c>
      <c r="C61" s="29" t="s">
        <v>119</v>
      </c>
      <c r="D61" s="10">
        <v>1130</v>
      </c>
      <c r="E61" s="89">
        <f>'[2]Лотки Л'!$B$205*1.35</f>
        <v>12524.8734</v>
      </c>
      <c r="F61" s="4"/>
      <c r="G61" s="4"/>
      <c r="H61" s="4"/>
      <c r="I61" s="4"/>
      <c r="J61" s="28" t="s">
        <v>127</v>
      </c>
      <c r="K61" s="29" t="s">
        <v>123</v>
      </c>
      <c r="L61" s="10">
        <v>100</v>
      </c>
      <c r="M61" s="89">
        <f>M56/4+200</f>
        <v>1123.9015925000001</v>
      </c>
      <c r="N61" s="4"/>
      <c r="O61" s="4"/>
      <c r="P61" s="4"/>
      <c r="Q61" s="4"/>
    </row>
    <row r="62" spans="1:17" x14ac:dyDescent="0.25">
      <c r="A62" s="4"/>
      <c r="B62" s="28" t="s">
        <v>128</v>
      </c>
      <c r="C62" s="29" t="s">
        <v>119</v>
      </c>
      <c r="D62" s="10">
        <v>1130</v>
      </c>
      <c r="E62" s="89">
        <f>'[2]Лотки Л'!$B$207*1.35</f>
        <v>13168.580400000003</v>
      </c>
      <c r="F62" s="4"/>
      <c r="G62" s="4"/>
      <c r="H62" s="4"/>
      <c r="I62" s="4"/>
      <c r="J62" s="28" t="s">
        <v>129</v>
      </c>
      <c r="K62" s="29" t="s">
        <v>123</v>
      </c>
      <c r="L62" s="10">
        <v>100</v>
      </c>
      <c r="M62" s="89">
        <f>M57/4+200</f>
        <v>1249.4937800000002</v>
      </c>
      <c r="N62" s="4"/>
      <c r="O62" s="4"/>
      <c r="P62" s="4"/>
      <c r="Q62" s="4"/>
    </row>
    <row r="63" spans="1:17" x14ac:dyDescent="0.25">
      <c r="A63" s="4"/>
      <c r="B63" s="28" t="s">
        <v>130</v>
      </c>
      <c r="C63" s="29" t="s">
        <v>131</v>
      </c>
      <c r="D63" s="10">
        <v>280</v>
      </c>
      <c r="E63" s="89">
        <f>E58/4+250</f>
        <v>2647.0326625000002</v>
      </c>
      <c r="F63" s="4"/>
      <c r="G63" s="4"/>
      <c r="H63" s="4"/>
      <c r="I63" s="4"/>
      <c r="J63" s="28" t="s">
        <v>132</v>
      </c>
      <c r="K63" s="29" t="s">
        <v>123</v>
      </c>
      <c r="L63" s="10">
        <v>100</v>
      </c>
      <c r="M63" s="89">
        <f>M58/4+200</f>
        <v>1249.4937800000002</v>
      </c>
      <c r="N63" s="4"/>
      <c r="O63" s="4"/>
      <c r="P63" s="4"/>
      <c r="Q63" s="4"/>
    </row>
    <row r="64" spans="1:17" x14ac:dyDescent="0.25">
      <c r="A64" s="4"/>
      <c r="B64" s="28" t="s">
        <v>133</v>
      </c>
      <c r="C64" s="29" t="s">
        <v>131</v>
      </c>
      <c r="D64" s="10">
        <v>280</v>
      </c>
      <c r="E64" s="89">
        <f>E59/4+250</f>
        <v>3008.7803500000005</v>
      </c>
      <c r="F64" s="4"/>
      <c r="G64" s="4"/>
      <c r="H64" s="4"/>
      <c r="I64" s="4"/>
      <c r="J64" s="28" t="s">
        <v>134</v>
      </c>
      <c r="K64" s="29" t="s">
        <v>135</v>
      </c>
      <c r="L64" s="10">
        <v>700</v>
      </c>
      <c r="M64" s="89">
        <f>'[2]Лотки Л'!$B$59*1.35</f>
        <v>4649.9563350000008</v>
      </c>
      <c r="N64" s="4"/>
      <c r="O64" s="4"/>
      <c r="P64" s="4"/>
      <c r="Q64" s="4"/>
    </row>
    <row r="65" spans="1:17" x14ac:dyDescent="0.25">
      <c r="A65" s="4"/>
      <c r="B65" s="28" t="s">
        <v>136</v>
      </c>
      <c r="C65" s="29" t="s">
        <v>131</v>
      </c>
      <c r="D65" s="10">
        <v>280</v>
      </c>
      <c r="E65" s="89">
        <f>E60/4+250</f>
        <v>3166.8695687500003</v>
      </c>
      <c r="F65" s="4"/>
      <c r="G65" s="4"/>
      <c r="H65" s="4"/>
      <c r="I65" s="4"/>
      <c r="J65" s="28" t="s">
        <v>137</v>
      </c>
      <c r="K65" s="29" t="s">
        <v>135</v>
      </c>
      <c r="L65" s="10">
        <v>700</v>
      </c>
      <c r="M65" s="89">
        <f>'[2]Лотки Л'!$B$61*1.35</f>
        <v>5187.0437100000008</v>
      </c>
      <c r="N65" s="4"/>
      <c r="O65" s="4"/>
      <c r="P65" s="4"/>
      <c r="Q65" s="4"/>
    </row>
    <row r="66" spans="1:17" x14ac:dyDescent="0.25">
      <c r="A66" s="4"/>
      <c r="B66" s="28" t="s">
        <v>138</v>
      </c>
      <c r="C66" s="29" t="s">
        <v>131</v>
      </c>
      <c r="D66" s="10">
        <v>280</v>
      </c>
      <c r="E66" s="89">
        <f>E61/4+250</f>
        <v>3381.2183500000001</v>
      </c>
      <c r="F66" s="4"/>
      <c r="G66" s="4"/>
      <c r="H66" s="4"/>
      <c r="I66" s="4"/>
      <c r="J66" s="28" t="s">
        <v>139</v>
      </c>
      <c r="K66" s="29" t="s">
        <v>135</v>
      </c>
      <c r="L66" s="10">
        <v>700</v>
      </c>
      <c r="M66" s="89">
        <f>'[2]Лотки Л'!$B$63*1.35</f>
        <v>6597.9793350000009</v>
      </c>
      <c r="N66" s="4"/>
      <c r="O66" s="4"/>
      <c r="P66" s="4"/>
      <c r="Q66" s="4"/>
    </row>
    <row r="67" spans="1:17" x14ac:dyDescent="0.25">
      <c r="A67" s="4"/>
      <c r="B67" s="28" t="s">
        <v>140</v>
      </c>
      <c r="C67" s="29" t="s">
        <v>131</v>
      </c>
      <c r="D67" s="10">
        <v>280</v>
      </c>
      <c r="E67" s="89">
        <f>E62/4+250</f>
        <v>3542.1451000000006</v>
      </c>
      <c r="F67" s="4"/>
      <c r="G67" s="4"/>
      <c r="H67" s="4"/>
      <c r="I67" s="4"/>
      <c r="J67" s="28" t="s">
        <v>141</v>
      </c>
      <c r="K67" s="29" t="s">
        <v>142</v>
      </c>
      <c r="L67" s="10">
        <v>170</v>
      </c>
      <c r="M67" s="89">
        <f>M64/4+200</f>
        <v>1362.4890837500002</v>
      </c>
      <c r="N67" s="4"/>
      <c r="O67" s="4"/>
      <c r="P67" s="4"/>
      <c r="Q67" s="4"/>
    </row>
    <row r="68" spans="1:17" x14ac:dyDescent="0.25">
      <c r="A68" s="4"/>
      <c r="B68" s="28" t="s">
        <v>143</v>
      </c>
      <c r="C68" s="29" t="s">
        <v>144</v>
      </c>
      <c r="D68" s="10">
        <v>1350</v>
      </c>
      <c r="E68" s="89">
        <f>'[2]Лотки Л'!$B$209*1.35</f>
        <v>10904.070960000001</v>
      </c>
      <c r="F68" s="4"/>
      <c r="G68" s="4"/>
      <c r="H68" s="4"/>
      <c r="I68" s="4"/>
      <c r="J68" s="28" t="s">
        <v>145</v>
      </c>
      <c r="K68" s="29" t="s">
        <v>142</v>
      </c>
      <c r="L68" s="10">
        <v>170</v>
      </c>
      <c r="M68" s="89">
        <f>M65/4+200</f>
        <v>1496.7609275000002</v>
      </c>
      <c r="N68" s="4"/>
      <c r="O68" s="4"/>
      <c r="P68" s="4"/>
      <c r="Q68" s="4"/>
    </row>
    <row r="69" spans="1:17" x14ac:dyDescent="0.25">
      <c r="A69" s="4"/>
      <c r="B69" s="28" t="s">
        <v>146</v>
      </c>
      <c r="C69" s="29" t="s">
        <v>144</v>
      </c>
      <c r="D69" s="10">
        <v>1350</v>
      </c>
      <c r="E69" s="89">
        <f>'[2]Лотки Л'!$B$211*1.35</f>
        <v>12506.372460000002</v>
      </c>
      <c r="F69" s="4"/>
      <c r="G69" s="4"/>
      <c r="H69" s="4"/>
      <c r="I69" s="4"/>
      <c r="J69" s="28" t="s">
        <v>147</v>
      </c>
      <c r="K69" s="29" t="s">
        <v>142</v>
      </c>
      <c r="L69" s="10">
        <v>170</v>
      </c>
      <c r="M69" s="89">
        <f>M66/4+200</f>
        <v>1849.4948337500002</v>
      </c>
      <c r="N69" s="4"/>
      <c r="O69" s="4"/>
      <c r="P69" s="4"/>
      <c r="Q69" s="4"/>
    </row>
    <row r="70" spans="1:17" x14ac:dyDescent="0.25">
      <c r="A70" s="4"/>
      <c r="B70" s="28" t="s">
        <v>148</v>
      </c>
      <c r="C70" s="29" t="s">
        <v>144</v>
      </c>
      <c r="D70" s="10">
        <v>1350</v>
      </c>
      <c r="E70" s="89">
        <f>'[2]Лотки Л'!$B$213*1.35</f>
        <v>13264.516260000002</v>
      </c>
      <c r="F70" s="4"/>
      <c r="G70" s="4"/>
      <c r="H70" s="4"/>
      <c r="I70" s="4"/>
      <c r="J70" s="28" t="s">
        <v>149</v>
      </c>
      <c r="K70" s="29" t="s">
        <v>150</v>
      </c>
      <c r="L70" s="10">
        <v>610</v>
      </c>
      <c r="M70" s="89">
        <f>'[2]Лотки Л'!$B$65*1.35</f>
        <v>5414.2415550000005</v>
      </c>
      <c r="N70" s="4"/>
      <c r="O70" s="4"/>
      <c r="P70" s="4"/>
      <c r="Q70" s="4"/>
    </row>
    <row r="71" spans="1:17" x14ac:dyDescent="0.25">
      <c r="A71" s="4"/>
      <c r="B71" s="28" t="s">
        <v>151</v>
      </c>
      <c r="C71" s="29" t="s">
        <v>144</v>
      </c>
      <c r="D71" s="10">
        <v>1350</v>
      </c>
      <c r="E71" s="89">
        <f>'[2]Лотки Л'!$B$215*1.35</f>
        <v>14096.069010000001</v>
      </c>
      <c r="F71" s="4"/>
      <c r="G71" s="4"/>
      <c r="H71" s="4"/>
      <c r="I71" s="4"/>
      <c r="J71" s="28" t="s">
        <v>152</v>
      </c>
      <c r="K71" s="29" t="s">
        <v>150</v>
      </c>
      <c r="L71" s="10">
        <v>610</v>
      </c>
      <c r="M71" s="89">
        <f>'[2]Лотки Л'!$B$67*1.35</f>
        <v>6183.5829300000005</v>
      </c>
      <c r="N71" s="4"/>
      <c r="O71" s="4"/>
      <c r="P71" s="4"/>
      <c r="Q71" s="4"/>
    </row>
    <row r="72" spans="1:17" x14ac:dyDescent="0.25">
      <c r="A72" s="4"/>
      <c r="B72" s="28" t="s">
        <v>153</v>
      </c>
      <c r="C72" s="29" t="s">
        <v>144</v>
      </c>
      <c r="D72" s="10">
        <v>1350</v>
      </c>
      <c r="E72" s="89">
        <f>'[2]Лотки Л'!$B$217*1.35</f>
        <v>14523.618060000001</v>
      </c>
      <c r="F72" s="4"/>
      <c r="G72" s="4"/>
      <c r="H72" s="4"/>
      <c r="I72" s="4"/>
      <c r="J72" s="28" t="s">
        <v>154</v>
      </c>
      <c r="K72" s="29" t="s">
        <v>150</v>
      </c>
      <c r="L72" s="10">
        <v>610</v>
      </c>
      <c r="M72" s="89">
        <f>'[2]Лотки Л'!$B$69*1.35</f>
        <v>6563.8914300000006</v>
      </c>
      <c r="N72" s="4"/>
      <c r="O72" s="4"/>
      <c r="P72" s="4"/>
      <c r="Q72" s="4"/>
    </row>
    <row r="73" spans="1:17" x14ac:dyDescent="0.25">
      <c r="A73" s="4"/>
      <c r="B73" s="28" t="s">
        <v>155</v>
      </c>
      <c r="C73" s="29" t="s">
        <v>156</v>
      </c>
      <c r="D73" s="10">
        <v>350</v>
      </c>
      <c r="E73" s="89">
        <f>E68/4+250</f>
        <v>2976.0177400000002</v>
      </c>
      <c r="F73" s="4"/>
      <c r="G73" s="4"/>
      <c r="H73" s="4"/>
      <c r="I73" s="4"/>
      <c r="J73" s="28" t="s">
        <v>157</v>
      </c>
      <c r="K73" s="29" t="s">
        <v>150</v>
      </c>
      <c r="L73" s="10">
        <v>610</v>
      </c>
      <c r="M73" s="89">
        <f>'[2]Лотки Л'!$B$71*1.35</f>
        <v>7333.2328050000006</v>
      </c>
      <c r="N73" s="4"/>
      <c r="O73" s="4"/>
      <c r="P73" s="4"/>
      <c r="Q73" s="4"/>
    </row>
    <row r="74" spans="1:17" x14ac:dyDescent="0.25">
      <c r="A74" s="4"/>
      <c r="B74" s="28" t="s">
        <v>158</v>
      </c>
      <c r="C74" s="29" t="s">
        <v>156</v>
      </c>
      <c r="D74" s="10">
        <v>350</v>
      </c>
      <c r="E74" s="89">
        <f>E69/4+250</f>
        <v>3376.5931150000006</v>
      </c>
      <c r="F74" s="4"/>
      <c r="G74" s="4"/>
      <c r="H74" s="4"/>
      <c r="I74" s="4"/>
      <c r="J74" s="28" t="s">
        <v>159</v>
      </c>
      <c r="K74" s="29" t="s">
        <v>150</v>
      </c>
      <c r="L74" s="10">
        <v>610</v>
      </c>
      <c r="M74" s="89">
        <f>'[2]Лотки Л'!$B$73*1.35</f>
        <v>7333.2328050000006</v>
      </c>
      <c r="N74" s="4"/>
      <c r="O74" s="4"/>
      <c r="P74" s="4"/>
      <c r="Q74" s="4"/>
    </row>
    <row r="75" spans="1:17" x14ac:dyDescent="0.25">
      <c r="A75" s="4"/>
      <c r="B75" s="28" t="s">
        <v>160</v>
      </c>
      <c r="C75" s="29" t="s">
        <v>156</v>
      </c>
      <c r="D75" s="10">
        <v>350</v>
      </c>
      <c r="E75" s="89">
        <f>E70/4+250</f>
        <v>3566.1290650000005</v>
      </c>
      <c r="F75" s="4"/>
      <c r="G75" s="4"/>
      <c r="H75" s="4"/>
      <c r="I75" s="4"/>
      <c r="J75" s="28" t="s">
        <v>161</v>
      </c>
      <c r="K75" s="29" t="s">
        <v>162</v>
      </c>
      <c r="L75" s="10">
        <v>150</v>
      </c>
      <c r="M75" s="89">
        <f>M70/4+200</f>
        <v>1553.5603887500001</v>
      </c>
      <c r="N75" s="4"/>
      <c r="O75" s="4"/>
      <c r="P75" s="4"/>
      <c r="Q75" s="4"/>
    </row>
    <row r="76" spans="1:17" x14ac:dyDescent="0.25">
      <c r="A76" s="4"/>
      <c r="B76" s="28" t="s">
        <v>163</v>
      </c>
      <c r="C76" s="29" t="s">
        <v>156</v>
      </c>
      <c r="D76" s="10">
        <v>350</v>
      </c>
      <c r="E76" s="89">
        <f>E71/4+250</f>
        <v>3774.0172525000003</v>
      </c>
      <c r="F76" s="4"/>
      <c r="G76" s="4"/>
      <c r="H76" s="4"/>
      <c r="I76" s="4"/>
      <c r="J76" s="28" t="s">
        <v>164</v>
      </c>
      <c r="K76" s="29" t="s">
        <v>162</v>
      </c>
      <c r="L76" s="10">
        <v>150</v>
      </c>
      <c r="M76" s="89">
        <f>M71/4+200</f>
        <v>1745.8957325000001</v>
      </c>
      <c r="N76" s="4"/>
      <c r="O76" s="4"/>
      <c r="P76" s="4"/>
      <c r="Q76" s="4"/>
    </row>
    <row r="77" spans="1:17" x14ac:dyDescent="0.25">
      <c r="A77" s="4"/>
      <c r="B77" s="28" t="s">
        <v>165</v>
      </c>
      <c r="C77" s="29" t="s">
        <v>156</v>
      </c>
      <c r="D77" s="10">
        <v>350</v>
      </c>
      <c r="E77" s="89">
        <f>E72/4+250</f>
        <v>3880.9045150000002</v>
      </c>
      <c r="F77" s="4"/>
      <c r="G77" s="4"/>
      <c r="H77" s="4"/>
      <c r="I77" s="4"/>
      <c r="J77" s="28" t="s">
        <v>166</v>
      </c>
      <c r="K77" s="29" t="s">
        <v>162</v>
      </c>
      <c r="L77" s="10">
        <v>150</v>
      </c>
      <c r="M77" s="89">
        <f>M72/4+200</f>
        <v>1840.9728575000001</v>
      </c>
      <c r="N77" s="4"/>
      <c r="O77" s="4"/>
      <c r="P77" s="4"/>
      <c r="Q77" s="4"/>
    </row>
    <row r="78" spans="1:17" x14ac:dyDescent="0.25">
      <c r="A78" s="4"/>
      <c r="B78" s="28" t="s">
        <v>167</v>
      </c>
      <c r="C78" s="29" t="s">
        <v>168</v>
      </c>
      <c r="D78" s="10">
        <v>1975</v>
      </c>
      <c r="E78" s="89">
        <f>'[2]Лотки Л'!$B$219*1.35</f>
        <v>15006.114405000002</v>
      </c>
      <c r="F78" s="4"/>
      <c r="G78" s="4"/>
      <c r="H78" s="4"/>
      <c r="I78" s="4"/>
      <c r="J78" s="28" t="s">
        <v>169</v>
      </c>
      <c r="K78" s="29" t="s">
        <v>162</v>
      </c>
      <c r="L78" s="10">
        <v>150</v>
      </c>
      <c r="M78" s="89">
        <f>M73/4+200</f>
        <v>2033.3082012500001</v>
      </c>
      <c r="N78" s="4"/>
      <c r="O78" s="4"/>
      <c r="P78" s="4"/>
      <c r="Q78" s="4"/>
    </row>
    <row r="79" spans="1:17" x14ac:dyDescent="0.25">
      <c r="A79" s="4"/>
      <c r="B79" s="28" t="s">
        <v>170</v>
      </c>
      <c r="C79" s="29" t="s">
        <v>168</v>
      </c>
      <c r="D79" s="10">
        <v>1975</v>
      </c>
      <c r="E79" s="89">
        <f>'[2]Лотки Л'!$B$221*1.35</f>
        <v>16992.598905000003</v>
      </c>
      <c r="F79" s="4"/>
      <c r="G79" s="4"/>
      <c r="H79" s="4"/>
      <c r="I79" s="4"/>
      <c r="J79" s="28" t="s">
        <v>171</v>
      </c>
      <c r="K79" s="29" t="s">
        <v>162</v>
      </c>
      <c r="L79" s="10">
        <v>150</v>
      </c>
      <c r="M79" s="89">
        <f>M74/4+200</f>
        <v>2033.3082012500001</v>
      </c>
      <c r="N79" s="4"/>
      <c r="O79" s="4"/>
      <c r="P79" s="4"/>
      <c r="Q79" s="4"/>
    </row>
    <row r="80" spans="1:17" x14ac:dyDescent="0.25">
      <c r="A80" s="4"/>
      <c r="B80" s="28" t="s">
        <v>172</v>
      </c>
      <c r="C80" s="29" t="s">
        <v>168</v>
      </c>
      <c r="D80" s="10">
        <v>1975</v>
      </c>
      <c r="E80" s="89">
        <f>'[2]Лотки Л'!$B$223*1.35</f>
        <v>16992.598905000003</v>
      </c>
      <c r="F80" s="4"/>
      <c r="G80" s="4"/>
      <c r="H80" s="4"/>
      <c r="I80" s="4"/>
      <c r="J80" s="28" t="s">
        <v>173</v>
      </c>
      <c r="K80" s="29" t="s">
        <v>174</v>
      </c>
      <c r="L80" s="10">
        <v>870</v>
      </c>
      <c r="M80" s="89">
        <f>'[2]Лотки Л'!$B$75*1.35</f>
        <v>6923.2853249999989</v>
      </c>
      <c r="N80" s="4"/>
      <c r="O80" s="4"/>
      <c r="P80" s="4"/>
      <c r="Q80" s="4"/>
    </row>
    <row r="81" spans="1:17" x14ac:dyDescent="0.25">
      <c r="A81" s="4"/>
      <c r="B81" s="28" t="s">
        <v>175</v>
      </c>
      <c r="C81" s="29" t="s">
        <v>168</v>
      </c>
      <c r="D81" s="10">
        <v>1975</v>
      </c>
      <c r="E81" s="89">
        <f>'[2]Лотки Л'!$B$225*1.35</f>
        <v>19902.412530000005</v>
      </c>
      <c r="F81" s="4"/>
      <c r="G81" s="4"/>
      <c r="H81" s="4"/>
      <c r="I81" s="4"/>
      <c r="J81" s="28" t="s">
        <v>176</v>
      </c>
      <c r="K81" s="29" t="s">
        <v>174</v>
      </c>
      <c r="L81" s="10">
        <v>870</v>
      </c>
      <c r="M81" s="89">
        <f>'[2]Лотки Л'!$B$77*1.35</f>
        <v>4602.7736999999997</v>
      </c>
      <c r="N81" s="4"/>
      <c r="O81" s="4"/>
      <c r="P81" s="4"/>
      <c r="Q81" s="4"/>
    </row>
    <row r="82" spans="1:17" x14ac:dyDescent="0.25">
      <c r="A82" s="4"/>
      <c r="B82" s="28" t="s">
        <v>177</v>
      </c>
      <c r="C82" s="29" t="s">
        <v>178</v>
      </c>
      <c r="D82" s="10">
        <v>500</v>
      </c>
      <c r="E82" s="89">
        <f>E78/4+300</f>
        <v>4051.5286012500005</v>
      </c>
      <c r="F82" s="4"/>
      <c r="G82" s="4"/>
      <c r="H82" s="4"/>
      <c r="I82" s="4"/>
      <c r="J82" s="28" t="s">
        <v>179</v>
      </c>
      <c r="K82" s="29" t="s">
        <v>174</v>
      </c>
      <c r="L82" s="10">
        <v>870</v>
      </c>
      <c r="M82" s="89">
        <f>'[2]Лотки Л'!$B$79*1.35</f>
        <v>8047.9365749999997</v>
      </c>
      <c r="N82" s="4"/>
      <c r="O82" s="4"/>
      <c r="P82" s="4"/>
      <c r="Q82" s="4"/>
    </row>
    <row r="83" spans="1:17" x14ac:dyDescent="0.25">
      <c r="A83" s="4"/>
      <c r="B83" s="28" t="s">
        <v>180</v>
      </c>
      <c r="C83" s="29" t="s">
        <v>178</v>
      </c>
      <c r="D83" s="10">
        <v>500</v>
      </c>
      <c r="E83" s="89">
        <f>E79/4+300</f>
        <v>4548.1497262500006</v>
      </c>
      <c r="F83" s="4"/>
      <c r="G83" s="4"/>
      <c r="H83" s="4"/>
      <c r="I83" s="4"/>
      <c r="J83" s="28" t="s">
        <v>181</v>
      </c>
      <c r="K83" s="29" t="s">
        <v>174</v>
      </c>
      <c r="L83" s="10">
        <v>870</v>
      </c>
      <c r="M83" s="89">
        <f>'[2]Лотки Л'!$B$81*1.35</f>
        <v>8817.2779499999997</v>
      </c>
      <c r="N83" s="4"/>
      <c r="O83" s="4"/>
      <c r="P83" s="4"/>
      <c r="Q83" s="4"/>
    </row>
    <row r="84" spans="1:17" x14ac:dyDescent="0.25">
      <c r="A84" s="4"/>
      <c r="B84" s="28" t="s">
        <v>182</v>
      </c>
      <c r="C84" s="29" t="s">
        <v>178</v>
      </c>
      <c r="D84" s="10">
        <v>500</v>
      </c>
      <c r="E84" s="89">
        <f>E80/4+300</f>
        <v>4548.1497262500006</v>
      </c>
      <c r="F84" s="4"/>
      <c r="G84" s="4"/>
      <c r="H84" s="4"/>
      <c r="I84" s="4"/>
      <c r="J84" s="28" t="s">
        <v>183</v>
      </c>
      <c r="K84" s="29" t="s">
        <v>184</v>
      </c>
      <c r="L84" s="10">
        <v>210</v>
      </c>
      <c r="M84" s="89">
        <f>M80/4+200</f>
        <v>1930.8213312499997</v>
      </c>
      <c r="N84" s="4"/>
      <c r="O84" s="4"/>
      <c r="P84" s="4"/>
      <c r="Q84" s="4"/>
    </row>
    <row r="85" spans="1:17" x14ac:dyDescent="0.25">
      <c r="A85" s="4"/>
      <c r="B85" s="28" t="s">
        <v>185</v>
      </c>
      <c r="C85" s="29" t="s">
        <v>178</v>
      </c>
      <c r="D85" s="10">
        <v>500</v>
      </c>
      <c r="E85" s="89">
        <f>E81/4+300</f>
        <v>5275.6031325000013</v>
      </c>
      <c r="F85" s="4"/>
      <c r="G85" s="4"/>
      <c r="H85" s="4"/>
      <c r="I85" s="4"/>
      <c r="J85" s="28" t="s">
        <v>186</v>
      </c>
      <c r="K85" s="29" t="s">
        <v>184</v>
      </c>
      <c r="L85" s="10">
        <v>210</v>
      </c>
      <c r="M85" s="89">
        <f>M81/4+200</f>
        <v>1350.6934249999999</v>
      </c>
      <c r="N85" s="4"/>
      <c r="O85" s="4"/>
      <c r="P85" s="4"/>
      <c r="Q85" s="4"/>
    </row>
    <row r="86" spans="1:17" x14ac:dyDescent="0.25">
      <c r="A86" s="4"/>
      <c r="B86" s="28" t="s">
        <v>187</v>
      </c>
      <c r="C86" s="29" t="s">
        <v>188</v>
      </c>
      <c r="D86" s="10">
        <v>2550</v>
      </c>
      <c r="E86" s="89">
        <f>'[2]Лотки Л'!$B$227*1.35</f>
        <v>20780.646390000002</v>
      </c>
      <c r="F86" s="4"/>
      <c r="G86" s="4"/>
      <c r="H86" s="4"/>
      <c r="I86" s="4"/>
      <c r="J86" s="28" t="s">
        <v>189</v>
      </c>
      <c r="K86" s="29" t="s">
        <v>184</v>
      </c>
      <c r="L86" s="10">
        <v>210</v>
      </c>
      <c r="M86" s="89">
        <f>M82/4+200</f>
        <v>2211.9841437499999</v>
      </c>
      <c r="N86" s="4"/>
      <c r="O86" s="4"/>
      <c r="P86" s="4"/>
      <c r="Q86" s="4"/>
    </row>
    <row r="87" spans="1:17" x14ac:dyDescent="0.25">
      <c r="A87" s="4"/>
      <c r="B87" s="28" t="s">
        <v>190</v>
      </c>
      <c r="C87" s="29" t="s">
        <v>188</v>
      </c>
      <c r="D87" s="10">
        <v>2550</v>
      </c>
      <c r="E87" s="89">
        <f>'[2]Лотки Л'!$B$229*1.35</f>
        <v>23974.219890000004</v>
      </c>
      <c r="F87" s="4"/>
      <c r="G87" s="4"/>
      <c r="H87" s="4"/>
      <c r="I87" s="4"/>
      <c r="J87" s="28" t="s">
        <v>191</v>
      </c>
      <c r="K87" s="29" t="s">
        <v>184</v>
      </c>
      <c r="L87" s="10">
        <v>210</v>
      </c>
      <c r="M87" s="89">
        <f>M83/4+200</f>
        <v>2404.3194874999999</v>
      </c>
      <c r="N87" s="4"/>
      <c r="O87" s="4"/>
      <c r="P87" s="4"/>
      <c r="Q87" s="4"/>
    </row>
    <row r="88" spans="1:17" x14ac:dyDescent="0.25">
      <c r="A88" s="4"/>
      <c r="B88" s="28" t="s">
        <v>192</v>
      </c>
      <c r="C88" s="29" t="s">
        <v>188</v>
      </c>
      <c r="D88" s="10">
        <v>2550</v>
      </c>
      <c r="E88" s="89">
        <f>'[2]Лотки Л'!$B$231*1.35</f>
        <v>23974.219890000004</v>
      </c>
      <c r="F88" s="4"/>
      <c r="G88" s="4"/>
      <c r="H88" s="4"/>
      <c r="I88" s="4"/>
      <c r="J88" s="28" t="s">
        <v>193</v>
      </c>
      <c r="K88" s="29" t="s">
        <v>194</v>
      </c>
      <c r="L88" s="10">
        <v>1040</v>
      </c>
      <c r="M88" s="89">
        <f>'[2]Лотки Л'!$B$83*1.35</f>
        <v>8968.4913150000011</v>
      </c>
      <c r="N88" s="4"/>
      <c r="O88" s="4"/>
      <c r="P88" s="4"/>
      <c r="Q88" s="4"/>
    </row>
    <row r="89" spans="1:17" x14ac:dyDescent="0.25">
      <c r="A89" s="4"/>
      <c r="B89" s="28" t="s">
        <v>195</v>
      </c>
      <c r="C89" s="29" t="s">
        <v>188</v>
      </c>
      <c r="D89" s="10">
        <v>2550</v>
      </c>
      <c r="E89" s="89">
        <f>'[2]Лотки Л'!$B$233*1.35</f>
        <v>24522.940890000002</v>
      </c>
      <c r="F89" s="4"/>
      <c r="G89" s="4"/>
      <c r="H89" s="4"/>
      <c r="I89" s="4"/>
      <c r="J89" s="28" t="s">
        <v>196</v>
      </c>
      <c r="K89" s="29" t="s">
        <v>194</v>
      </c>
      <c r="L89" s="10">
        <v>1040</v>
      </c>
      <c r="M89" s="89">
        <f>'[2]Лотки Л'!$B$85*1.35</f>
        <v>9737.8326900000011</v>
      </c>
      <c r="N89" s="4"/>
      <c r="O89" s="4"/>
      <c r="P89" s="4"/>
      <c r="Q89" s="4"/>
    </row>
    <row r="90" spans="1:17" x14ac:dyDescent="0.25">
      <c r="A90" s="4"/>
      <c r="B90" s="28" t="s">
        <v>197</v>
      </c>
      <c r="C90" s="29" t="s">
        <v>198</v>
      </c>
      <c r="D90" s="10">
        <v>640</v>
      </c>
      <c r="E90" s="89">
        <f>E86/4+300</f>
        <v>5495.1615975000004</v>
      </c>
      <c r="F90" s="4"/>
      <c r="G90" s="4"/>
      <c r="H90" s="4"/>
      <c r="I90" s="4"/>
      <c r="J90" s="28" t="s">
        <v>199</v>
      </c>
      <c r="K90" s="29" t="s">
        <v>194</v>
      </c>
      <c r="L90" s="10">
        <v>1040</v>
      </c>
      <c r="M90" s="89">
        <f>'[2]Лотки Л'!$B$87*1.35</f>
        <v>9737.8326900000011</v>
      </c>
      <c r="N90" s="4"/>
      <c r="O90" s="4"/>
      <c r="P90" s="4"/>
      <c r="Q90" s="4"/>
    </row>
    <row r="91" spans="1:17" x14ac:dyDescent="0.25">
      <c r="A91" s="4"/>
      <c r="B91" s="28" t="s">
        <v>200</v>
      </c>
      <c r="C91" s="29" t="s">
        <v>198</v>
      </c>
      <c r="D91" s="10">
        <v>640</v>
      </c>
      <c r="E91" s="89">
        <f>E87/4+300</f>
        <v>6293.554972500001</v>
      </c>
      <c r="F91" s="4"/>
      <c r="G91" s="4"/>
      <c r="H91" s="4"/>
      <c r="I91" s="4"/>
      <c r="J91" s="28" t="s">
        <v>201</v>
      </c>
      <c r="K91" s="29" t="s">
        <v>202</v>
      </c>
      <c r="L91" s="10">
        <v>260</v>
      </c>
      <c r="M91" s="89">
        <f>M88/4+250</f>
        <v>2492.1228287500003</v>
      </c>
      <c r="N91" s="4"/>
      <c r="O91" s="4"/>
      <c r="P91" s="4"/>
      <c r="Q91" s="4"/>
    </row>
    <row r="92" spans="1:17" x14ac:dyDescent="0.25">
      <c r="A92" s="4"/>
      <c r="B92" s="28" t="s">
        <v>203</v>
      </c>
      <c r="C92" s="29" t="s">
        <v>198</v>
      </c>
      <c r="D92" s="10">
        <v>640</v>
      </c>
      <c r="E92" s="89">
        <f>E88/4+300</f>
        <v>6293.554972500001</v>
      </c>
      <c r="F92" s="4"/>
      <c r="G92" s="4"/>
      <c r="H92" s="4"/>
      <c r="I92" s="4"/>
      <c r="J92" s="28" t="s">
        <v>204</v>
      </c>
      <c r="K92" s="29" t="s">
        <v>202</v>
      </c>
      <c r="L92" s="10">
        <v>260</v>
      </c>
      <c r="M92" s="89">
        <f>M89/4+250</f>
        <v>2684.4581725000003</v>
      </c>
      <c r="N92" s="4"/>
      <c r="O92" s="4"/>
      <c r="P92" s="4"/>
      <c r="Q92" s="4"/>
    </row>
    <row r="93" spans="1:17" x14ac:dyDescent="0.25">
      <c r="A93" s="4"/>
      <c r="B93" s="28" t="s">
        <v>205</v>
      </c>
      <c r="C93" s="29" t="s">
        <v>198</v>
      </c>
      <c r="D93" s="10">
        <v>640</v>
      </c>
      <c r="E93" s="89">
        <f>E89/4+300</f>
        <v>6430.7352225000004</v>
      </c>
      <c r="F93" s="4"/>
      <c r="G93" s="4"/>
      <c r="H93" s="4"/>
      <c r="I93" s="4"/>
      <c r="J93" s="28" t="s">
        <v>206</v>
      </c>
      <c r="K93" s="29" t="s">
        <v>202</v>
      </c>
      <c r="L93" s="10">
        <v>260</v>
      </c>
      <c r="M93" s="89">
        <f>M90/4+250</f>
        <v>2684.4581725000003</v>
      </c>
      <c r="N93" s="4"/>
      <c r="O93" s="4"/>
      <c r="P93" s="4"/>
      <c r="Q93" s="4"/>
    </row>
    <row r="94" spans="1:17" x14ac:dyDescent="0.25">
      <c r="A94" s="4"/>
      <c r="B94" s="28" t="s">
        <v>207</v>
      </c>
      <c r="C94" s="29" t="s">
        <v>208</v>
      </c>
      <c r="D94" s="10">
        <v>1650</v>
      </c>
      <c r="E94" s="89">
        <f>'[2]Лотки Л'!$B$235*1.35</f>
        <v>14211.30312</v>
      </c>
      <c r="F94" s="4"/>
      <c r="G94" s="4"/>
      <c r="H94" s="4"/>
      <c r="I94" s="4"/>
      <c r="J94" s="28" t="s">
        <v>209</v>
      </c>
      <c r="K94" s="29" t="s">
        <v>210</v>
      </c>
      <c r="L94" s="10">
        <v>770</v>
      </c>
      <c r="M94" s="89">
        <f>'[2]Лотки Л'!$B$89*1.35</f>
        <v>6960.0926700000009</v>
      </c>
      <c r="N94" s="4"/>
      <c r="O94" s="4"/>
      <c r="P94" s="4"/>
      <c r="Q94" s="4"/>
    </row>
    <row r="95" spans="1:17" x14ac:dyDescent="0.25">
      <c r="A95" s="4"/>
      <c r="B95" s="28" t="s">
        <v>211</v>
      </c>
      <c r="C95" s="29" t="s">
        <v>208</v>
      </c>
      <c r="D95" s="10">
        <v>1650</v>
      </c>
      <c r="E95" s="89">
        <f>'[2]Лотки Л'!$B$237*1.35</f>
        <v>14825.218995000001</v>
      </c>
      <c r="F95" s="4"/>
      <c r="G95" s="4"/>
      <c r="H95" s="4"/>
      <c r="I95" s="4"/>
      <c r="J95" s="28" t="s">
        <v>212</v>
      </c>
      <c r="K95" s="29" t="s">
        <v>210</v>
      </c>
      <c r="L95" s="10">
        <v>770</v>
      </c>
      <c r="M95" s="89">
        <f>'[2]Лотки Л'!$B$91*1.35</f>
        <v>7874.5927949999996</v>
      </c>
      <c r="N95" s="4"/>
      <c r="O95" s="4"/>
      <c r="P95" s="4"/>
      <c r="Q95" s="4"/>
    </row>
    <row r="96" spans="1:17" x14ac:dyDescent="0.25">
      <c r="A96" s="4"/>
      <c r="B96" s="28" t="s">
        <v>213</v>
      </c>
      <c r="C96" s="29" t="s">
        <v>208</v>
      </c>
      <c r="D96" s="10">
        <v>1650</v>
      </c>
      <c r="E96" s="89">
        <f>'[2]Лотки Л'!$B$239*1.35</f>
        <v>16708.111245000004</v>
      </c>
      <c r="F96" s="4"/>
      <c r="G96" s="4"/>
      <c r="H96" s="4"/>
      <c r="I96" s="4"/>
      <c r="J96" s="28" t="s">
        <v>214</v>
      </c>
      <c r="K96" s="29" t="s">
        <v>210</v>
      </c>
      <c r="L96" s="10">
        <v>770</v>
      </c>
      <c r="M96" s="89">
        <f>'[2]Лотки Л'!$B$93*1.35</f>
        <v>9827.5162950000013</v>
      </c>
      <c r="N96" s="4"/>
      <c r="O96" s="4"/>
      <c r="P96" s="4"/>
      <c r="Q96" s="4"/>
    </row>
    <row r="97" spans="1:17" x14ac:dyDescent="0.25">
      <c r="A97" s="4"/>
      <c r="B97" s="28" t="s">
        <v>215</v>
      </c>
      <c r="C97" s="29" t="s">
        <v>208</v>
      </c>
      <c r="D97" s="10">
        <v>1650</v>
      </c>
      <c r="E97" s="89">
        <f>'[2]Лотки Л'!$B$241*1.35</f>
        <v>19507.69197</v>
      </c>
      <c r="F97" s="4"/>
      <c r="G97" s="4"/>
      <c r="H97" s="4"/>
      <c r="I97" s="4"/>
      <c r="J97" s="28" t="s">
        <v>216</v>
      </c>
      <c r="K97" s="29" t="s">
        <v>210</v>
      </c>
      <c r="L97" s="10">
        <v>770</v>
      </c>
      <c r="M97" s="89">
        <f>'[2]Лотки Л'!$B$95*1.35</f>
        <v>10742.01642</v>
      </c>
      <c r="N97" s="4"/>
      <c r="O97" s="4"/>
      <c r="P97" s="4"/>
      <c r="Q97" s="4"/>
    </row>
    <row r="98" spans="1:17" x14ac:dyDescent="0.25">
      <c r="A98" s="4"/>
      <c r="B98" s="28" t="s">
        <v>217</v>
      </c>
      <c r="C98" s="29" t="s">
        <v>208</v>
      </c>
      <c r="D98" s="10">
        <v>1650</v>
      </c>
      <c r="E98" s="89">
        <f>'[2]Лотки Л'!$B$243*1.35</f>
        <v>22932.413820000002</v>
      </c>
      <c r="F98" s="4"/>
      <c r="G98" s="4"/>
      <c r="H98" s="4"/>
      <c r="I98" s="4"/>
      <c r="J98" s="28" t="s">
        <v>218</v>
      </c>
      <c r="K98" s="29" t="s">
        <v>210</v>
      </c>
      <c r="L98" s="10">
        <v>770</v>
      </c>
      <c r="M98" s="89">
        <f>'[2]Лотки Л'!$B$97*1.35</f>
        <v>10742.01642</v>
      </c>
      <c r="N98" s="4"/>
      <c r="O98" s="4"/>
      <c r="P98" s="4"/>
      <c r="Q98" s="4"/>
    </row>
    <row r="99" spans="1:17" x14ac:dyDescent="0.25">
      <c r="A99" s="4"/>
      <c r="B99" s="28" t="s">
        <v>219</v>
      </c>
      <c r="C99" s="29" t="s">
        <v>220</v>
      </c>
      <c r="D99" s="10">
        <v>440</v>
      </c>
      <c r="E99" s="89">
        <f>E94/4+300</f>
        <v>3852.8257800000001</v>
      </c>
      <c r="F99" s="4"/>
      <c r="G99" s="4"/>
      <c r="H99" s="4"/>
      <c r="I99" s="4"/>
      <c r="J99" s="28" t="s">
        <v>221</v>
      </c>
      <c r="K99" s="29" t="s">
        <v>222</v>
      </c>
      <c r="L99" s="10">
        <v>190</v>
      </c>
      <c r="M99" s="89">
        <f>M94/4+250</f>
        <v>1990.0231675000002</v>
      </c>
      <c r="N99" s="4"/>
      <c r="O99" s="4"/>
      <c r="P99" s="4"/>
      <c r="Q99" s="4"/>
    </row>
    <row r="100" spans="1:17" x14ac:dyDescent="0.25">
      <c r="A100" s="4"/>
      <c r="B100" s="28" t="s">
        <v>223</v>
      </c>
      <c r="C100" s="29" t="s">
        <v>220</v>
      </c>
      <c r="D100" s="10">
        <v>440</v>
      </c>
      <c r="E100" s="89">
        <f>E95/4+300</f>
        <v>4006.3047487500003</v>
      </c>
      <c r="F100" s="4"/>
      <c r="G100" s="4"/>
      <c r="H100" s="4"/>
      <c r="I100" s="4"/>
      <c r="J100" s="28" t="s">
        <v>224</v>
      </c>
      <c r="K100" s="29" t="s">
        <v>222</v>
      </c>
      <c r="L100" s="10">
        <v>190</v>
      </c>
      <c r="M100" s="89">
        <f>M95/4+250</f>
        <v>2218.6481987500001</v>
      </c>
      <c r="N100" s="4"/>
      <c r="O100" s="4"/>
      <c r="P100" s="4"/>
      <c r="Q100" s="4"/>
    </row>
    <row r="101" spans="1:17" x14ac:dyDescent="0.25">
      <c r="A101" s="4"/>
      <c r="B101" s="28" t="s">
        <v>225</v>
      </c>
      <c r="C101" s="29" t="s">
        <v>220</v>
      </c>
      <c r="D101" s="10">
        <v>440</v>
      </c>
      <c r="E101" s="89">
        <f>E96/4+300</f>
        <v>4477.0278112500009</v>
      </c>
      <c r="F101" s="4"/>
      <c r="G101" s="4"/>
      <c r="H101" s="4"/>
      <c r="I101" s="4"/>
      <c r="J101" s="28" t="s">
        <v>226</v>
      </c>
      <c r="K101" s="29" t="s">
        <v>222</v>
      </c>
      <c r="L101" s="10">
        <v>190</v>
      </c>
      <c r="M101" s="89">
        <f>M96/4+250</f>
        <v>2706.8790737500003</v>
      </c>
      <c r="N101" s="4"/>
      <c r="O101" s="4"/>
      <c r="P101" s="4"/>
      <c r="Q101" s="4"/>
    </row>
    <row r="102" spans="1:17" x14ac:dyDescent="0.25">
      <c r="A102" s="4"/>
      <c r="B102" s="28" t="s">
        <v>227</v>
      </c>
      <c r="C102" s="29" t="s">
        <v>220</v>
      </c>
      <c r="D102" s="10">
        <v>440</v>
      </c>
      <c r="E102" s="89">
        <f>E97/4+300</f>
        <v>5176.9229925</v>
      </c>
      <c r="F102" s="4"/>
      <c r="G102" s="4"/>
      <c r="H102" s="4"/>
      <c r="I102" s="4"/>
      <c r="J102" s="28" t="s">
        <v>228</v>
      </c>
      <c r="K102" s="29" t="s">
        <v>222</v>
      </c>
      <c r="L102" s="10">
        <v>190</v>
      </c>
      <c r="M102" s="89">
        <f>M97/4+250</f>
        <v>2935.504105</v>
      </c>
      <c r="N102" s="4"/>
      <c r="O102" s="4"/>
      <c r="P102" s="4"/>
      <c r="Q102" s="4"/>
    </row>
    <row r="103" spans="1:17" x14ac:dyDescent="0.25">
      <c r="A103" s="4"/>
      <c r="B103" s="28" t="s">
        <v>229</v>
      </c>
      <c r="C103" s="29" t="s">
        <v>220</v>
      </c>
      <c r="D103" s="10">
        <v>440</v>
      </c>
      <c r="E103" s="89">
        <f>E98/4+300</f>
        <v>6033.1034550000004</v>
      </c>
      <c r="F103" s="4"/>
      <c r="G103" s="4"/>
      <c r="H103" s="4"/>
      <c r="I103" s="4"/>
      <c r="J103" s="28" t="s">
        <v>230</v>
      </c>
      <c r="K103" s="29" t="s">
        <v>222</v>
      </c>
      <c r="L103" s="10">
        <v>190</v>
      </c>
      <c r="M103" s="89">
        <f>M98/4+250</f>
        <v>2935.504105</v>
      </c>
      <c r="N103" s="4"/>
      <c r="O103" s="4"/>
      <c r="P103" s="4"/>
      <c r="Q103" s="4"/>
    </row>
    <row r="104" spans="1:17" x14ac:dyDescent="0.25">
      <c r="A104" s="4"/>
      <c r="B104" s="28" t="s">
        <v>231</v>
      </c>
      <c r="C104" s="29" t="s">
        <v>232</v>
      </c>
      <c r="D104" s="10">
        <v>1800</v>
      </c>
      <c r="E104" s="89">
        <f>'[2]Лотки Л'!$B$245*1.35</f>
        <v>15951.573540000001</v>
      </c>
      <c r="F104" s="4"/>
      <c r="G104" s="4"/>
      <c r="H104" s="4"/>
      <c r="I104" s="4"/>
      <c r="J104" s="28" t="s">
        <v>233</v>
      </c>
      <c r="K104" s="29" t="s">
        <v>234</v>
      </c>
      <c r="L104" s="10">
        <v>1100</v>
      </c>
      <c r="M104" s="89">
        <f>'[2]Лотки Л'!$B$99*1.35</f>
        <v>10115.972955000001</v>
      </c>
      <c r="N104" s="4"/>
      <c r="O104" s="4"/>
      <c r="P104" s="4"/>
      <c r="Q104" s="4"/>
    </row>
    <row r="105" spans="1:17" x14ac:dyDescent="0.25">
      <c r="A105" s="4"/>
      <c r="B105" s="28" t="s">
        <v>235</v>
      </c>
      <c r="C105" s="29" t="s">
        <v>232</v>
      </c>
      <c r="D105" s="10">
        <v>1800</v>
      </c>
      <c r="E105" s="89">
        <f>'[2]Лотки Л'!$B$247*1.35</f>
        <v>18761.909040000002</v>
      </c>
      <c r="F105" s="4"/>
      <c r="G105" s="4"/>
      <c r="H105" s="4"/>
      <c r="I105" s="4"/>
      <c r="J105" s="28" t="s">
        <v>236</v>
      </c>
      <c r="K105" s="29" t="s">
        <v>234</v>
      </c>
      <c r="L105" s="10">
        <v>1100</v>
      </c>
      <c r="M105" s="89">
        <f>'[2]Лотки Л'!$B$101*1.35</f>
        <v>10827.250829999999</v>
      </c>
      <c r="N105" s="4"/>
      <c r="O105" s="4"/>
      <c r="P105" s="4"/>
      <c r="Q105" s="4"/>
    </row>
    <row r="106" spans="1:17" x14ac:dyDescent="0.25">
      <c r="A106" s="4"/>
      <c r="B106" s="28" t="s">
        <v>237</v>
      </c>
      <c r="C106" s="29" t="s">
        <v>232</v>
      </c>
      <c r="D106" s="10">
        <v>1800</v>
      </c>
      <c r="E106" s="89">
        <f>'[2]Лотки Л'!$B$249*1.35</f>
        <v>20895.357915000001</v>
      </c>
      <c r="F106" s="4"/>
      <c r="G106" s="4"/>
      <c r="H106" s="4"/>
      <c r="I106" s="4"/>
      <c r="J106" s="28" t="s">
        <v>238</v>
      </c>
      <c r="K106" s="29" t="s">
        <v>239</v>
      </c>
      <c r="L106" s="10">
        <v>270</v>
      </c>
      <c r="M106" s="89">
        <f>M104/4+250</f>
        <v>2778.9932387500003</v>
      </c>
      <c r="N106" s="4"/>
      <c r="O106" s="4"/>
      <c r="P106" s="4"/>
      <c r="Q106" s="4"/>
    </row>
    <row r="107" spans="1:17" x14ac:dyDescent="0.25">
      <c r="A107" s="4"/>
      <c r="B107" s="28" t="s">
        <v>240</v>
      </c>
      <c r="C107" s="29" t="s">
        <v>232</v>
      </c>
      <c r="D107" s="10">
        <v>1800</v>
      </c>
      <c r="E107" s="89">
        <f>'[2]Лотки Л'!$B$251*1.35</f>
        <v>23810.489865000003</v>
      </c>
      <c r="F107" s="4"/>
      <c r="G107" s="4"/>
      <c r="H107" s="4"/>
      <c r="I107" s="4"/>
      <c r="J107" s="28" t="s">
        <v>241</v>
      </c>
      <c r="K107" s="29" t="s">
        <v>239</v>
      </c>
      <c r="L107" s="10">
        <v>270</v>
      </c>
      <c r="M107" s="89">
        <f>M105/4+250</f>
        <v>2956.8127074999998</v>
      </c>
      <c r="N107" s="4"/>
      <c r="O107" s="4"/>
      <c r="P107" s="4"/>
      <c r="Q107" s="4"/>
    </row>
    <row r="108" spans="1:17" x14ac:dyDescent="0.25">
      <c r="A108" s="4"/>
      <c r="B108" s="28" t="s">
        <v>242</v>
      </c>
      <c r="C108" s="29" t="s">
        <v>232</v>
      </c>
      <c r="D108" s="10">
        <v>1800</v>
      </c>
      <c r="E108" s="89">
        <f>'[2]Лотки Л'!$B$253*1.35</f>
        <v>27663.568065000003</v>
      </c>
      <c r="F108" s="4"/>
      <c r="G108" s="4"/>
      <c r="H108" s="4"/>
      <c r="I108" s="4"/>
      <c r="J108" s="28" t="s">
        <v>243</v>
      </c>
      <c r="K108" s="29" t="s">
        <v>244</v>
      </c>
      <c r="L108" s="10">
        <v>1770</v>
      </c>
      <c r="M108" s="89">
        <f>'[2]Лотки Л'!$B$103*1.35</f>
        <v>13756.415219999999</v>
      </c>
      <c r="N108" s="4"/>
      <c r="O108" s="4"/>
      <c r="P108" s="4"/>
      <c r="Q108" s="4"/>
    </row>
    <row r="109" spans="1:17" x14ac:dyDescent="0.25">
      <c r="A109" s="4"/>
      <c r="B109" s="28" t="s">
        <v>245</v>
      </c>
      <c r="C109" s="29" t="s">
        <v>246</v>
      </c>
      <c r="D109" s="10">
        <v>450</v>
      </c>
      <c r="E109" s="89">
        <f>E104/4+300</f>
        <v>4287.8933850000003</v>
      </c>
      <c r="F109" s="4"/>
      <c r="G109" s="4"/>
      <c r="H109" s="4"/>
      <c r="I109" s="4"/>
      <c r="J109" s="28" t="s">
        <v>247</v>
      </c>
      <c r="K109" s="29" t="s">
        <v>244</v>
      </c>
      <c r="L109" s="10">
        <v>1770</v>
      </c>
      <c r="M109" s="89">
        <f>'[2]Лотки Л'!$B$105*1.35</f>
        <v>14670.915345000001</v>
      </c>
      <c r="N109" s="4"/>
      <c r="O109" s="4"/>
      <c r="P109" s="4"/>
      <c r="Q109" s="4"/>
    </row>
    <row r="110" spans="1:17" x14ac:dyDescent="0.25">
      <c r="A110" s="4"/>
      <c r="B110" s="28" t="s">
        <v>248</v>
      </c>
      <c r="C110" s="29" t="s">
        <v>246</v>
      </c>
      <c r="D110" s="10">
        <v>450</v>
      </c>
      <c r="E110" s="89">
        <f>E105/4+300</f>
        <v>4990.4772600000006</v>
      </c>
      <c r="F110" s="4"/>
      <c r="G110" s="4"/>
      <c r="H110" s="4"/>
      <c r="I110" s="4"/>
      <c r="J110" s="28" t="s">
        <v>249</v>
      </c>
      <c r="K110" s="29" t="s">
        <v>244</v>
      </c>
      <c r="L110" s="10">
        <v>1770</v>
      </c>
      <c r="M110" s="89">
        <f>'[2]Лотки Л'!$B$107*1.35</f>
        <v>15177.560219999998</v>
      </c>
      <c r="N110" s="4"/>
      <c r="O110" s="4"/>
      <c r="P110" s="4"/>
      <c r="Q110" s="4"/>
    </row>
    <row r="111" spans="1:17" x14ac:dyDescent="0.25">
      <c r="A111" s="4"/>
      <c r="B111" s="28" t="s">
        <v>250</v>
      </c>
      <c r="C111" s="29" t="s">
        <v>246</v>
      </c>
      <c r="D111" s="10">
        <v>450</v>
      </c>
      <c r="E111" s="89">
        <f>E106/4+300</f>
        <v>5523.8394787500001</v>
      </c>
      <c r="F111" s="4"/>
      <c r="G111" s="4"/>
      <c r="H111" s="4"/>
      <c r="I111" s="4"/>
      <c r="J111" s="28" t="s">
        <v>251</v>
      </c>
      <c r="K111" s="29" t="s">
        <v>244</v>
      </c>
      <c r="L111" s="10">
        <v>1770</v>
      </c>
      <c r="M111" s="89">
        <f>'[2]Лотки Л'!$B$109*1.35</f>
        <v>16092.060345</v>
      </c>
      <c r="N111" s="4"/>
      <c r="O111" s="4"/>
      <c r="P111" s="4"/>
      <c r="Q111" s="4"/>
    </row>
    <row r="112" spans="1:17" x14ac:dyDescent="0.25">
      <c r="A112" s="4"/>
      <c r="B112" s="28" t="s">
        <v>252</v>
      </c>
      <c r="C112" s="29" t="s">
        <v>246</v>
      </c>
      <c r="D112" s="10">
        <v>450</v>
      </c>
      <c r="E112" s="89">
        <f>E107/4+300</f>
        <v>6252.6224662500008</v>
      </c>
      <c r="F112" s="4"/>
      <c r="G112" s="4"/>
      <c r="H112" s="4"/>
      <c r="I112" s="4"/>
      <c r="J112" s="28" t="s">
        <v>253</v>
      </c>
      <c r="K112" s="29" t="s">
        <v>254</v>
      </c>
      <c r="L112" s="10">
        <v>440</v>
      </c>
      <c r="M112" s="89">
        <f>M108/4+250</f>
        <v>3689.1038049999997</v>
      </c>
      <c r="N112" s="4"/>
      <c r="O112" s="4"/>
      <c r="P112" s="4"/>
      <c r="Q112" s="4"/>
    </row>
    <row r="113" spans="1:17" x14ac:dyDescent="0.25">
      <c r="A113" s="4"/>
      <c r="B113" s="28" t="s">
        <v>255</v>
      </c>
      <c r="C113" s="29" t="s">
        <v>246</v>
      </c>
      <c r="D113" s="10">
        <v>450</v>
      </c>
      <c r="E113" s="89">
        <f>E108/4+300</f>
        <v>7215.8920162500008</v>
      </c>
      <c r="F113" s="4"/>
      <c r="G113" s="4"/>
      <c r="H113" s="4"/>
      <c r="I113" s="4"/>
      <c r="J113" s="28" t="s">
        <v>256</v>
      </c>
      <c r="K113" s="29" t="s">
        <v>254</v>
      </c>
      <c r="L113" s="10">
        <v>440</v>
      </c>
      <c r="M113" s="89">
        <f>M109/4+250</f>
        <v>3917.7288362500003</v>
      </c>
      <c r="N113" s="4"/>
      <c r="O113" s="4"/>
      <c r="P113" s="4"/>
      <c r="Q113" s="4"/>
    </row>
    <row r="114" spans="1:17" x14ac:dyDescent="0.25">
      <c r="A114" s="4"/>
      <c r="B114" s="28" t="s">
        <v>257</v>
      </c>
      <c r="C114" s="29" t="s">
        <v>258</v>
      </c>
      <c r="D114" s="10">
        <v>2400</v>
      </c>
      <c r="E114" s="89">
        <f>'[2]Лотки Л'!$B$255*1.35</f>
        <v>22741.799220000001</v>
      </c>
      <c r="F114" s="4"/>
      <c r="G114" s="4"/>
      <c r="H114" s="4"/>
      <c r="I114" s="4"/>
      <c r="J114" s="28" t="s">
        <v>259</v>
      </c>
      <c r="K114" s="29" t="s">
        <v>254</v>
      </c>
      <c r="L114" s="10">
        <v>440</v>
      </c>
      <c r="M114" s="89">
        <f>M110/4+250</f>
        <v>4044.3900549999994</v>
      </c>
      <c r="N114" s="4"/>
      <c r="O114" s="4"/>
      <c r="P114" s="4"/>
      <c r="Q114" s="4"/>
    </row>
    <row r="115" spans="1:17" x14ac:dyDescent="0.25">
      <c r="A115" s="4"/>
      <c r="B115" s="28" t="s">
        <v>260</v>
      </c>
      <c r="C115" s="29" t="s">
        <v>258</v>
      </c>
      <c r="D115" s="10">
        <v>2400</v>
      </c>
      <c r="E115" s="89">
        <f>'[2]Лотки Л'!$B$257*1.35</f>
        <v>22913.232345</v>
      </c>
      <c r="F115" s="4"/>
      <c r="G115" s="4"/>
      <c r="H115" s="4"/>
      <c r="I115" s="4"/>
      <c r="J115" s="28" t="s">
        <v>261</v>
      </c>
      <c r="K115" s="29" t="s">
        <v>254</v>
      </c>
      <c r="L115" s="10">
        <v>440</v>
      </c>
      <c r="M115" s="89">
        <f>M111/4+250</f>
        <v>4273.0150862499995</v>
      </c>
      <c r="N115" s="4"/>
      <c r="O115" s="4"/>
      <c r="P115" s="4"/>
      <c r="Q115" s="4"/>
    </row>
    <row r="116" spans="1:17" x14ac:dyDescent="0.25">
      <c r="A116" s="4"/>
      <c r="B116" s="28" t="s">
        <v>262</v>
      </c>
      <c r="C116" s="29" t="s">
        <v>258</v>
      </c>
      <c r="D116" s="10">
        <v>2400</v>
      </c>
      <c r="E116" s="89">
        <f>'[2]Лотки Л'!$B$259*1.35</f>
        <v>22959.655470000002</v>
      </c>
      <c r="F116" s="4"/>
      <c r="G116" s="4"/>
      <c r="H116" s="4"/>
      <c r="I116" s="4"/>
      <c r="J116" s="28" t="s">
        <v>842</v>
      </c>
      <c r="K116" s="29" t="s">
        <v>263</v>
      </c>
      <c r="L116" s="10">
        <v>1330</v>
      </c>
      <c r="M116" s="89">
        <f>'[2]Лотки Л'!$B$111*1.35</f>
        <v>13635.188459999999</v>
      </c>
      <c r="N116" s="4"/>
      <c r="O116" s="4"/>
      <c r="P116" s="4"/>
      <c r="Q116" s="4"/>
    </row>
    <row r="117" spans="1:17" x14ac:dyDescent="0.25">
      <c r="A117" s="4"/>
      <c r="B117" s="28" t="s">
        <v>264</v>
      </c>
      <c r="C117" s="29" t="s">
        <v>258</v>
      </c>
      <c r="D117" s="10">
        <v>2400</v>
      </c>
      <c r="E117" s="89">
        <f>'[2]Лотки Л'!$B$261*1.35</f>
        <v>24077.276595000003</v>
      </c>
      <c r="F117" s="4"/>
      <c r="G117" s="4"/>
      <c r="H117" s="4"/>
      <c r="I117" s="4"/>
      <c r="J117" s="28" t="s">
        <v>846</v>
      </c>
      <c r="K117" s="29" t="s">
        <v>265</v>
      </c>
      <c r="L117" s="10">
        <v>130</v>
      </c>
      <c r="M117" s="89">
        <f>M116/4+250</f>
        <v>3658.7971149999998</v>
      </c>
      <c r="N117" s="4"/>
      <c r="O117" s="4"/>
      <c r="P117" s="4"/>
      <c r="Q117" s="4"/>
    </row>
    <row r="118" spans="1:17" x14ac:dyDescent="0.25">
      <c r="A118" s="4"/>
      <c r="B118" s="28" t="s">
        <v>266</v>
      </c>
      <c r="C118" s="29" t="s">
        <v>258</v>
      </c>
      <c r="D118" s="10">
        <v>2400</v>
      </c>
      <c r="E118" s="89">
        <f>'[2]Лотки Л'!$B$263*1.35</f>
        <v>29557.837845000005</v>
      </c>
      <c r="F118" s="4"/>
      <c r="G118" s="4"/>
      <c r="H118" s="4"/>
      <c r="I118" s="4"/>
      <c r="J118" s="28" t="s">
        <v>267</v>
      </c>
      <c r="K118" s="29" t="s">
        <v>268</v>
      </c>
      <c r="L118" s="10">
        <v>1240</v>
      </c>
      <c r="M118" s="89">
        <f>'[2]Лотки Л'!$B$101*1.35</f>
        <v>10827.250829999999</v>
      </c>
      <c r="N118" s="4"/>
      <c r="O118" s="4"/>
      <c r="P118" s="4"/>
      <c r="Q118" s="4"/>
    </row>
    <row r="119" spans="1:17" x14ac:dyDescent="0.25">
      <c r="A119" s="4"/>
      <c r="B119" s="28" t="s">
        <v>269</v>
      </c>
      <c r="C119" s="29" t="s">
        <v>258</v>
      </c>
      <c r="D119" s="10">
        <v>2400</v>
      </c>
      <c r="E119" s="89">
        <f>'[2]Лотки Л'!$B$265*1.35</f>
        <v>32460.735420000008</v>
      </c>
      <c r="F119" s="4"/>
      <c r="G119" s="4"/>
      <c r="H119" s="4"/>
      <c r="I119" s="4"/>
      <c r="J119" s="28" t="s">
        <v>270</v>
      </c>
      <c r="K119" s="29" t="s">
        <v>271</v>
      </c>
      <c r="L119" s="10">
        <v>310</v>
      </c>
      <c r="M119" s="89">
        <f>M118/4+250</f>
        <v>2956.8127074999998</v>
      </c>
      <c r="N119" s="4"/>
      <c r="O119" s="4"/>
      <c r="P119" s="4"/>
      <c r="Q119" s="4"/>
    </row>
    <row r="120" spans="1:17" x14ac:dyDescent="0.25">
      <c r="A120" s="4"/>
      <c r="B120" s="28" t="s">
        <v>272</v>
      </c>
      <c r="C120" s="29" t="s">
        <v>273</v>
      </c>
      <c r="D120" s="10">
        <v>600</v>
      </c>
      <c r="E120" s="89">
        <f t="shared" ref="E120:E125" si="0">E114/4+300</f>
        <v>5985.4498050000002</v>
      </c>
      <c r="F120" s="4"/>
      <c r="G120" s="4"/>
      <c r="H120" s="4"/>
      <c r="I120" s="4"/>
      <c r="J120" s="28" t="s">
        <v>274</v>
      </c>
      <c r="K120" s="29" t="s">
        <v>275</v>
      </c>
      <c r="L120" s="10">
        <v>1650</v>
      </c>
      <c r="M120" s="89">
        <f>'[2]Лотки Л'!$B$115*1.35</f>
        <v>11464.564500000002</v>
      </c>
      <c r="N120" s="4"/>
      <c r="O120" s="4"/>
      <c r="P120" s="4"/>
      <c r="Q120" s="4"/>
    </row>
    <row r="121" spans="1:17" x14ac:dyDescent="0.25">
      <c r="A121" s="4"/>
      <c r="B121" s="28" t="s">
        <v>276</v>
      </c>
      <c r="C121" s="29" t="s">
        <v>273</v>
      </c>
      <c r="D121" s="10">
        <v>600</v>
      </c>
      <c r="E121" s="89">
        <f t="shared" si="0"/>
        <v>6028.3080862500001</v>
      </c>
      <c r="F121" s="4"/>
      <c r="G121" s="4"/>
      <c r="H121" s="4"/>
      <c r="I121" s="4"/>
      <c r="J121" s="28" t="s">
        <v>277</v>
      </c>
      <c r="K121" s="29" t="s">
        <v>275</v>
      </c>
      <c r="L121" s="10">
        <v>1650</v>
      </c>
      <c r="M121" s="89">
        <f>'[2]Лотки Л'!$B$123*1.35</f>
        <v>15891.81012</v>
      </c>
      <c r="N121" s="4"/>
      <c r="O121" s="4"/>
      <c r="P121" s="4"/>
      <c r="Q121" s="4"/>
    </row>
    <row r="122" spans="1:17" x14ac:dyDescent="0.25">
      <c r="A122" s="4"/>
      <c r="B122" s="28" t="s">
        <v>278</v>
      </c>
      <c r="C122" s="29" t="s">
        <v>273</v>
      </c>
      <c r="D122" s="10">
        <v>600</v>
      </c>
      <c r="E122" s="89">
        <f t="shared" si="0"/>
        <v>6039.9138675000004</v>
      </c>
      <c r="F122" s="4"/>
      <c r="G122" s="4"/>
      <c r="H122" s="4"/>
      <c r="I122" s="4"/>
      <c r="J122" s="28" t="s">
        <v>279</v>
      </c>
      <c r="K122" s="29" t="s">
        <v>280</v>
      </c>
      <c r="L122" s="10">
        <v>410</v>
      </c>
      <c r="M122" s="89">
        <f>M120/4+250</f>
        <v>3116.1411250000006</v>
      </c>
      <c r="N122" s="4"/>
      <c r="O122" s="4"/>
      <c r="P122" s="4"/>
      <c r="Q122" s="4"/>
    </row>
    <row r="123" spans="1:17" x14ac:dyDescent="0.25">
      <c r="A123" s="4"/>
      <c r="B123" s="28" t="s">
        <v>281</v>
      </c>
      <c r="C123" s="29" t="s">
        <v>273</v>
      </c>
      <c r="D123" s="10">
        <v>600</v>
      </c>
      <c r="E123" s="89">
        <f t="shared" si="0"/>
        <v>6319.3191487500007</v>
      </c>
      <c r="F123" s="4"/>
      <c r="G123" s="4"/>
      <c r="H123" s="4"/>
      <c r="I123" s="4"/>
      <c r="J123" s="28" t="s">
        <v>282</v>
      </c>
      <c r="K123" s="29" t="s">
        <v>280</v>
      </c>
      <c r="L123" s="10">
        <v>410</v>
      </c>
      <c r="M123" s="89">
        <f>M121/4+250</f>
        <v>4222.9525300000005</v>
      </c>
      <c r="N123" s="4"/>
      <c r="O123" s="4"/>
      <c r="P123" s="4"/>
      <c r="Q123" s="4"/>
    </row>
    <row r="124" spans="1:17" x14ac:dyDescent="0.25">
      <c r="A124" s="4"/>
      <c r="B124" s="28" t="s">
        <v>283</v>
      </c>
      <c r="C124" s="29" t="s">
        <v>273</v>
      </c>
      <c r="D124" s="10">
        <v>600</v>
      </c>
      <c r="E124" s="89">
        <f t="shared" si="0"/>
        <v>7689.4594612500014</v>
      </c>
      <c r="F124" s="4"/>
      <c r="G124" s="4"/>
      <c r="H124" s="4"/>
      <c r="I124" s="4"/>
      <c r="J124" s="28" t="s">
        <v>284</v>
      </c>
      <c r="K124" s="29" t="s">
        <v>285</v>
      </c>
      <c r="L124" s="10">
        <v>2480</v>
      </c>
      <c r="M124" s="89">
        <f>'[2]Лотки Л'!$B$129*1.35</f>
        <v>20389.700429999997</v>
      </c>
      <c r="N124" s="4"/>
      <c r="O124" s="4"/>
      <c r="P124" s="4"/>
      <c r="Q124" s="4"/>
    </row>
    <row r="125" spans="1:17" x14ac:dyDescent="0.25">
      <c r="A125" s="4"/>
      <c r="B125" s="28" t="s">
        <v>286</v>
      </c>
      <c r="C125" s="29" t="s">
        <v>273</v>
      </c>
      <c r="D125" s="10">
        <v>600</v>
      </c>
      <c r="E125" s="89">
        <f t="shared" si="0"/>
        <v>8415.1838550000029</v>
      </c>
      <c r="F125" s="4"/>
      <c r="G125" s="4"/>
      <c r="H125" s="4"/>
      <c r="I125" s="4"/>
      <c r="J125" s="28" t="s">
        <v>843</v>
      </c>
      <c r="K125" s="29" t="s">
        <v>287</v>
      </c>
      <c r="L125" s="10">
        <v>610</v>
      </c>
      <c r="M125" s="89">
        <f>'[2]Лотки Л'!$B$131*1.35</f>
        <v>21537.774179999997</v>
      </c>
      <c r="N125" s="4"/>
      <c r="O125" s="4"/>
      <c r="P125" s="4"/>
      <c r="Q125" s="4"/>
    </row>
    <row r="126" spans="1:17" x14ac:dyDescent="0.25">
      <c r="A126" s="4"/>
      <c r="B126" s="28" t="s">
        <v>288</v>
      </c>
      <c r="C126" s="29" t="s">
        <v>289</v>
      </c>
      <c r="D126" s="10">
        <v>3230</v>
      </c>
      <c r="E126" s="89">
        <f>'[2]Лотки Л'!$B$267*1.35</f>
        <v>25838.012070000004</v>
      </c>
      <c r="F126" s="4"/>
      <c r="G126" s="4"/>
      <c r="H126" s="4"/>
      <c r="I126" s="4"/>
      <c r="J126" s="28" t="s">
        <v>290</v>
      </c>
      <c r="K126" s="29" t="s">
        <v>291</v>
      </c>
      <c r="L126" s="10">
        <v>1940</v>
      </c>
      <c r="M126" s="89">
        <f>'[2]Лотки Л'!$B$133*1.35</f>
        <v>14714.020710000003</v>
      </c>
      <c r="N126" s="4"/>
      <c r="O126" s="4"/>
      <c r="P126" s="4"/>
      <c r="Q126" s="4"/>
    </row>
    <row r="127" spans="1:17" x14ac:dyDescent="0.25">
      <c r="A127" s="4"/>
      <c r="B127" s="28" t="s">
        <v>292</v>
      </c>
      <c r="C127" s="29" t="s">
        <v>289</v>
      </c>
      <c r="D127" s="10">
        <v>3230</v>
      </c>
      <c r="E127" s="89">
        <f>'[2]Лотки Л'!$B$269*1.35</f>
        <v>28184.470695000004</v>
      </c>
      <c r="F127" s="4"/>
      <c r="G127" s="4"/>
      <c r="H127" s="4"/>
      <c r="I127" s="4"/>
      <c r="J127" s="28" t="s">
        <v>293</v>
      </c>
      <c r="K127" s="29" t="s">
        <v>294</v>
      </c>
      <c r="L127" s="10">
        <v>480</v>
      </c>
      <c r="M127" s="89">
        <f>M126/4+300</f>
        <v>3978.5051775000006</v>
      </c>
      <c r="N127" s="4"/>
      <c r="O127" s="4"/>
      <c r="P127" s="4"/>
      <c r="Q127" s="4"/>
    </row>
    <row r="128" spans="1:17" x14ac:dyDescent="0.25">
      <c r="A128" s="4"/>
      <c r="B128" s="28" t="s">
        <v>295</v>
      </c>
      <c r="C128" s="29" t="s">
        <v>289</v>
      </c>
      <c r="D128" s="10">
        <v>3230</v>
      </c>
      <c r="E128" s="89">
        <f>'[2]Лотки Л'!$B$271*1.35</f>
        <v>31891.317570000007</v>
      </c>
      <c r="F128" s="4"/>
      <c r="G128" s="4"/>
      <c r="H128" s="4"/>
      <c r="I128" s="4"/>
      <c r="J128" s="28" t="s">
        <v>296</v>
      </c>
      <c r="K128" s="29" t="s">
        <v>297</v>
      </c>
      <c r="L128" s="10">
        <v>2420</v>
      </c>
      <c r="M128" s="89">
        <f>'[2]Лотки Л'!$B$139*1.35</f>
        <v>19232.41779</v>
      </c>
      <c r="N128" s="4"/>
      <c r="O128" s="4"/>
      <c r="P128" s="4"/>
      <c r="Q128" s="4"/>
    </row>
    <row r="129" spans="1:17" x14ac:dyDescent="0.25">
      <c r="A129" s="4"/>
      <c r="B129" s="28" t="s">
        <v>298</v>
      </c>
      <c r="C129" s="29" t="s">
        <v>289</v>
      </c>
      <c r="D129" s="10">
        <v>3230</v>
      </c>
      <c r="E129" s="89">
        <f>'[2]Лотки Л'!$B$273*1.35</f>
        <v>31891.317570000007</v>
      </c>
      <c r="F129" s="4"/>
      <c r="G129" s="4"/>
      <c r="H129" s="4"/>
      <c r="I129" s="4"/>
      <c r="J129" s="28" t="s">
        <v>299</v>
      </c>
      <c r="K129" s="29" t="s">
        <v>297</v>
      </c>
      <c r="L129" s="10">
        <v>2420</v>
      </c>
      <c r="M129" s="89">
        <f>'[2]Лотки Л'!$B$143*1.35</f>
        <v>21688.68204</v>
      </c>
      <c r="N129" s="4"/>
      <c r="O129" s="4"/>
      <c r="P129" s="4"/>
      <c r="Q129" s="4"/>
    </row>
    <row r="130" spans="1:17" x14ac:dyDescent="0.25">
      <c r="A130" s="4"/>
      <c r="B130" s="28" t="s">
        <v>300</v>
      </c>
      <c r="C130" s="29" t="s">
        <v>289</v>
      </c>
      <c r="D130" s="10">
        <v>3230</v>
      </c>
      <c r="E130" s="89">
        <f>'[2]Лотки Л'!$B$275*1.35</f>
        <v>32952.856319999999</v>
      </c>
      <c r="F130" s="4"/>
      <c r="G130" s="4"/>
      <c r="H130" s="4"/>
      <c r="I130" s="4"/>
      <c r="J130" s="28" t="s">
        <v>301</v>
      </c>
      <c r="K130" s="29" t="s">
        <v>302</v>
      </c>
      <c r="L130" s="10">
        <v>600</v>
      </c>
      <c r="M130" s="89">
        <f>M128/4+300</f>
        <v>5108.1044474999999</v>
      </c>
      <c r="N130" s="4"/>
      <c r="O130" s="4"/>
      <c r="P130" s="4"/>
      <c r="Q130" s="4"/>
    </row>
    <row r="131" spans="1:17" x14ac:dyDescent="0.25">
      <c r="A131" s="4"/>
      <c r="B131" s="28" t="s">
        <v>303</v>
      </c>
      <c r="C131" s="29" t="s">
        <v>304</v>
      </c>
      <c r="D131" s="10">
        <v>810</v>
      </c>
      <c r="E131" s="89">
        <f>E126/4+300</f>
        <v>6759.5030175000011</v>
      </c>
      <c r="F131" s="4"/>
      <c r="G131" s="4"/>
      <c r="H131" s="4"/>
      <c r="I131" s="4"/>
      <c r="J131" s="28" t="s">
        <v>305</v>
      </c>
      <c r="K131" s="29" t="s">
        <v>302</v>
      </c>
      <c r="L131" s="10">
        <v>600</v>
      </c>
      <c r="M131" s="89">
        <f>M129/4+300</f>
        <v>5722.1705099999999</v>
      </c>
      <c r="N131" s="4"/>
      <c r="O131" s="4"/>
      <c r="P131" s="4"/>
      <c r="Q131" s="4"/>
    </row>
    <row r="132" spans="1:17" x14ac:dyDescent="0.25">
      <c r="A132" s="4"/>
      <c r="B132" s="28" t="s">
        <v>306</v>
      </c>
      <c r="C132" s="29" t="s">
        <v>304</v>
      </c>
      <c r="D132" s="10">
        <v>810</v>
      </c>
      <c r="E132" s="89">
        <f>E127/4+300</f>
        <v>7346.1176737500009</v>
      </c>
      <c r="F132" s="4"/>
      <c r="G132" s="4"/>
      <c r="H132" s="4"/>
      <c r="I132" s="4"/>
      <c r="J132" s="28" t="s">
        <v>307</v>
      </c>
      <c r="K132" s="29" t="s">
        <v>308</v>
      </c>
      <c r="L132" s="10">
        <v>4040</v>
      </c>
      <c r="M132" s="89">
        <f>'[2]Лотки Л'!$B$149*1.35</f>
        <v>27782.308395</v>
      </c>
      <c r="N132" s="4"/>
      <c r="O132" s="4"/>
      <c r="P132" s="4"/>
      <c r="Q132" s="4"/>
    </row>
    <row r="133" spans="1:17" x14ac:dyDescent="0.25">
      <c r="A133" s="4"/>
      <c r="B133" s="28" t="s">
        <v>309</v>
      </c>
      <c r="C133" s="29" t="s">
        <v>304</v>
      </c>
      <c r="D133" s="10">
        <v>810</v>
      </c>
      <c r="E133" s="89">
        <f>E128/4+300</f>
        <v>8272.8293925000016</v>
      </c>
      <c r="F133" s="4"/>
      <c r="G133" s="4"/>
      <c r="H133" s="4"/>
      <c r="I133" s="4"/>
      <c r="J133" s="28" t="s">
        <v>310</v>
      </c>
      <c r="K133" s="29" t="s">
        <v>308</v>
      </c>
      <c r="L133" s="10">
        <v>4040</v>
      </c>
      <c r="M133" s="89">
        <f>'[2]Лотки Л'!$B$153*1.35</f>
        <v>30238.572645</v>
      </c>
      <c r="N133" s="4"/>
      <c r="O133" s="4"/>
      <c r="P133" s="4"/>
      <c r="Q133" s="4"/>
    </row>
    <row r="134" spans="1:17" x14ac:dyDescent="0.25">
      <c r="A134" s="4"/>
      <c r="B134" s="28" t="s">
        <v>311</v>
      </c>
      <c r="C134" s="29" t="s">
        <v>304</v>
      </c>
      <c r="D134" s="10">
        <v>810</v>
      </c>
      <c r="E134" s="89">
        <f>E129/4+300</f>
        <v>8272.8293925000016</v>
      </c>
      <c r="F134" s="4"/>
      <c r="G134" s="4"/>
      <c r="H134" s="4"/>
      <c r="I134" s="4"/>
      <c r="J134" s="28" t="s">
        <v>312</v>
      </c>
      <c r="K134" s="29" t="s">
        <v>313</v>
      </c>
      <c r="L134" s="10">
        <v>1000</v>
      </c>
      <c r="M134" s="89">
        <f>M132/4+300</f>
        <v>7245.57709875</v>
      </c>
      <c r="N134" s="4"/>
      <c r="O134" s="4"/>
      <c r="P134" s="4"/>
      <c r="Q134" s="4"/>
    </row>
    <row r="135" spans="1:17" x14ac:dyDescent="0.25">
      <c r="A135" s="4"/>
      <c r="B135" s="28" t="s">
        <v>314</v>
      </c>
      <c r="C135" s="29" t="s">
        <v>304</v>
      </c>
      <c r="D135" s="10">
        <v>810</v>
      </c>
      <c r="E135" s="89">
        <f>E130/4+300</f>
        <v>8538.2140799999997</v>
      </c>
      <c r="F135" s="4"/>
      <c r="G135" s="4"/>
      <c r="H135" s="4"/>
      <c r="I135" s="4"/>
      <c r="J135" s="28" t="s">
        <v>315</v>
      </c>
      <c r="K135" s="29" t="s">
        <v>313</v>
      </c>
      <c r="L135" s="10">
        <v>1000</v>
      </c>
      <c r="M135" s="89">
        <f>M133/4+300</f>
        <v>7859.64316125</v>
      </c>
      <c r="N135" s="4"/>
      <c r="O135" s="4"/>
      <c r="P135" s="4"/>
      <c r="Q135" s="4"/>
    </row>
    <row r="136" spans="1:17" x14ac:dyDescent="0.25">
      <c r="A136" s="4"/>
      <c r="B136" s="28" t="s">
        <v>316</v>
      </c>
      <c r="C136" s="29" t="s">
        <v>317</v>
      </c>
      <c r="D136" s="10">
        <v>2300</v>
      </c>
      <c r="E136" s="89">
        <f>'[2]Лотки Л'!$B$277*1.35</f>
        <v>20218.187385000001</v>
      </c>
      <c r="F136" s="4"/>
      <c r="G136" s="4"/>
      <c r="H136" s="4"/>
      <c r="I136" s="4"/>
      <c r="J136" s="80"/>
      <c r="K136" s="41"/>
      <c r="L136" s="17"/>
      <c r="M136" s="42"/>
      <c r="N136" s="4"/>
      <c r="O136" s="4"/>
      <c r="P136" s="4"/>
      <c r="Q136" s="4"/>
    </row>
    <row r="137" spans="1:17" x14ac:dyDescent="0.25">
      <c r="A137" s="4"/>
      <c r="B137" s="28" t="s">
        <v>318</v>
      </c>
      <c r="C137" s="29" t="s">
        <v>317</v>
      </c>
      <c r="D137" s="10">
        <v>2300</v>
      </c>
      <c r="E137" s="89">
        <f>'[2]Лотки Л'!$B$279*1.35</f>
        <v>21726.319635</v>
      </c>
      <c r="F137" s="4"/>
      <c r="G137" s="4"/>
      <c r="H137" s="4"/>
      <c r="I137" s="4"/>
      <c r="J137" s="80"/>
      <c r="K137" s="41"/>
      <c r="L137" s="17"/>
      <c r="M137" s="42"/>
      <c r="N137" s="4"/>
      <c r="O137" s="4"/>
      <c r="P137" s="4"/>
      <c r="Q137" s="4"/>
    </row>
    <row r="138" spans="1:17" x14ac:dyDescent="0.25">
      <c r="A138" s="4"/>
      <c r="B138" s="28" t="s">
        <v>319</v>
      </c>
      <c r="C138" s="29" t="s">
        <v>317</v>
      </c>
      <c r="D138" s="10">
        <v>2300</v>
      </c>
      <c r="E138" s="89">
        <f>'[2]Лотки Л'!$B$281*1.35</f>
        <v>22872.92526</v>
      </c>
      <c r="F138" s="4"/>
      <c r="G138" s="4"/>
      <c r="H138" s="4"/>
      <c r="I138" s="4"/>
      <c r="J138" s="80"/>
      <c r="K138" s="41"/>
      <c r="L138" s="17"/>
      <c r="M138" s="42"/>
      <c r="N138" s="4"/>
      <c r="O138" s="4"/>
      <c r="P138" s="4"/>
      <c r="Q138" s="4"/>
    </row>
    <row r="139" spans="1:17" x14ac:dyDescent="0.25">
      <c r="A139" s="4"/>
      <c r="B139" s="28" t="s">
        <v>320</v>
      </c>
      <c r="C139" s="29" t="s">
        <v>317</v>
      </c>
      <c r="D139" s="10">
        <v>2300</v>
      </c>
      <c r="E139" s="89">
        <f>'[2]Лотки Л'!$B$283*1.35</f>
        <v>25394.371560000003</v>
      </c>
      <c r="F139" s="4"/>
      <c r="G139" s="4"/>
      <c r="H139" s="4"/>
      <c r="I139" s="4"/>
      <c r="J139" s="80"/>
      <c r="K139" s="41"/>
      <c r="L139" s="17"/>
      <c r="M139" s="42"/>
      <c r="N139" s="4"/>
      <c r="O139" s="4"/>
      <c r="P139" s="4"/>
      <c r="Q139" s="4"/>
    </row>
    <row r="140" spans="1:17" x14ac:dyDescent="0.25">
      <c r="A140" s="4"/>
      <c r="B140" s="28" t="s">
        <v>321</v>
      </c>
      <c r="C140" s="29" t="s">
        <v>317</v>
      </c>
      <c r="D140" s="10">
        <v>2300</v>
      </c>
      <c r="E140" s="89">
        <f>'[2]Лотки Л'!$B$285*1.35</f>
        <v>31322.559060000003</v>
      </c>
      <c r="F140" s="4"/>
      <c r="G140" s="4"/>
      <c r="H140" s="4"/>
      <c r="I140" s="4"/>
      <c r="J140" s="80"/>
      <c r="K140" s="41"/>
      <c r="L140" s="17"/>
      <c r="M140" s="42"/>
      <c r="N140" s="4"/>
      <c r="O140" s="4"/>
      <c r="P140" s="4"/>
      <c r="Q140" s="4"/>
    </row>
    <row r="141" spans="1:17" x14ac:dyDescent="0.25">
      <c r="A141" s="4"/>
      <c r="B141" s="28" t="s">
        <v>322</v>
      </c>
      <c r="C141" s="29" t="s">
        <v>317</v>
      </c>
      <c r="D141" s="10">
        <v>2300</v>
      </c>
      <c r="E141" s="89">
        <f>'[2]Лотки Л'!$B$287*1.35</f>
        <v>32664.868110000003</v>
      </c>
      <c r="F141" s="4"/>
      <c r="G141" s="4"/>
      <c r="H141" s="4"/>
      <c r="I141" s="4"/>
      <c r="J141" s="80"/>
      <c r="K141" s="41"/>
      <c r="L141" s="17"/>
      <c r="M141" s="42"/>
      <c r="N141" s="4"/>
      <c r="O141" s="4"/>
      <c r="P141" s="4"/>
      <c r="Q141" s="4"/>
    </row>
    <row r="142" spans="1:17" x14ac:dyDescent="0.25">
      <c r="A142" s="4"/>
      <c r="B142" s="28" t="s">
        <v>323</v>
      </c>
      <c r="C142" s="29" t="s">
        <v>324</v>
      </c>
      <c r="D142" s="10">
        <v>580</v>
      </c>
      <c r="E142" s="89">
        <f t="shared" ref="E142:E147" si="1">E136/4+300</f>
        <v>5354.5468462500003</v>
      </c>
      <c r="F142" s="4"/>
      <c r="G142" s="4"/>
      <c r="H142" s="4"/>
      <c r="I142" s="4"/>
      <c r="J142" s="80"/>
      <c r="K142" s="41"/>
      <c r="L142" s="17"/>
      <c r="M142" s="42"/>
      <c r="N142" s="4"/>
      <c r="O142" s="4"/>
      <c r="P142" s="4"/>
      <c r="Q142" s="4"/>
    </row>
    <row r="143" spans="1:17" x14ac:dyDescent="0.25">
      <c r="A143" s="4"/>
      <c r="B143" s="28" t="s">
        <v>325</v>
      </c>
      <c r="C143" s="29" t="s">
        <v>324</v>
      </c>
      <c r="D143" s="10">
        <v>580</v>
      </c>
      <c r="E143" s="89">
        <f t="shared" si="1"/>
        <v>5731.57990875</v>
      </c>
      <c r="F143" s="4"/>
      <c r="G143" s="4"/>
      <c r="H143" s="4"/>
      <c r="I143" s="4"/>
      <c r="J143" s="80"/>
      <c r="K143" s="41"/>
      <c r="L143" s="17"/>
      <c r="M143" s="42"/>
      <c r="N143" s="4"/>
      <c r="O143" s="4"/>
      <c r="P143" s="4"/>
      <c r="Q143" s="4"/>
    </row>
    <row r="144" spans="1:17" x14ac:dyDescent="0.25">
      <c r="A144" s="4"/>
      <c r="B144" s="28" t="s">
        <v>326</v>
      </c>
      <c r="C144" s="29" t="s">
        <v>324</v>
      </c>
      <c r="D144" s="10">
        <v>580</v>
      </c>
      <c r="E144" s="89">
        <f t="shared" si="1"/>
        <v>6018.231315</v>
      </c>
      <c r="F144" s="4"/>
      <c r="G144" s="4"/>
      <c r="H144" s="4"/>
      <c r="I144" s="4"/>
      <c r="J144" s="80"/>
      <c r="K144" s="41"/>
      <c r="L144" s="17"/>
      <c r="M144" s="42"/>
      <c r="N144" s="4"/>
      <c r="O144" s="4"/>
      <c r="P144" s="4"/>
      <c r="Q144" s="4"/>
    </row>
    <row r="145" spans="1:17" x14ac:dyDescent="0.25">
      <c r="A145" s="4"/>
      <c r="B145" s="28" t="s">
        <v>327</v>
      </c>
      <c r="C145" s="29" t="s">
        <v>324</v>
      </c>
      <c r="D145" s="10">
        <v>580</v>
      </c>
      <c r="E145" s="89">
        <f t="shared" si="1"/>
        <v>6648.5928900000008</v>
      </c>
      <c r="F145" s="4"/>
      <c r="G145" s="4"/>
      <c r="H145" s="4"/>
      <c r="I145" s="4"/>
      <c r="J145" s="80"/>
      <c r="K145" s="41"/>
      <c r="L145" s="17"/>
      <c r="M145" s="42"/>
      <c r="N145" s="4"/>
      <c r="O145" s="4"/>
      <c r="P145" s="4"/>
      <c r="Q145" s="4"/>
    </row>
    <row r="146" spans="1:17" x14ac:dyDescent="0.25">
      <c r="A146" s="4"/>
      <c r="B146" s="28" t="s">
        <v>328</v>
      </c>
      <c r="C146" s="29" t="s">
        <v>324</v>
      </c>
      <c r="D146" s="10">
        <v>580</v>
      </c>
      <c r="E146" s="89">
        <f t="shared" si="1"/>
        <v>8130.6397650000008</v>
      </c>
      <c r="F146" s="4"/>
      <c r="G146" s="4"/>
      <c r="H146" s="4"/>
      <c r="I146" s="4"/>
      <c r="J146" s="80"/>
      <c r="K146" s="41"/>
      <c r="L146" s="17"/>
      <c r="M146" s="42"/>
      <c r="N146" s="4"/>
      <c r="O146" s="4"/>
      <c r="P146" s="4"/>
      <c r="Q146" s="4"/>
    </row>
    <row r="147" spans="1:17" x14ac:dyDescent="0.25">
      <c r="A147" s="4"/>
      <c r="B147" s="28" t="s">
        <v>329</v>
      </c>
      <c r="C147" s="29" t="s">
        <v>324</v>
      </c>
      <c r="D147" s="10">
        <v>580</v>
      </c>
      <c r="E147" s="89">
        <f t="shared" si="1"/>
        <v>8466.2170275000008</v>
      </c>
      <c r="F147" s="4"/>
      <c r="G147" s="4"/>
      <c r="H147" s="4"/>
      <c r="I147" s="4"/>
      <c r="J147" s="80"/>
      <c r="K147" s="41"/>
      <c r="L147" s="17"/>
      <c r="M147" s="42"/>
      <c r="N147" s="4"/>
      <c r="O147" s="4"/>
      <c r="P147" s="4"/>
      <c r="Q147" s="4"/>
    </row>
    <row r="148" spans="1:17" x14ac:dyDescent="0.25">
      <c r="A148" s="4"/>
      <c r="B148" s="28" t="s">
        <v>330</v>
      </c>
      <c r="C148" s="29" t="s">
        <v>331</v>
      </c>
      <c r="D148" s="10">
        <v>2450</v>
      </c>
      <c r="E148" s="89">
        <f>'[2]Лотки Л'!$B$289*1.35</f>
        <v>22901.021055000001</v>
      </c>
      <c r="F148" s="4"/>
      <c r="G148" s="4"/>
      <c r="H148" s="4"/>
      <c r="I148" s="4"/>
      <c r="J148" s="80"/>
      <c r="K148" s="41"/>
      <c r="L148" s="17"/>
      <c r="M148" s="42"/>
      <c r="N148" s="4"/>
      <c r="O148" s="4"/>
      <c r="P148" s="4"/>
      <c r="Q148" s="4"/>
    </row>
    <row r="149" spans="1:17" x14ac:dyDescent="0.25">
      <c r="A149" s="4"/>
      <c r="B149" s="28" t="s">
        <v>801</v>
      </c>
      <c r="C149" s="29" t="s">
        <v>331</v>
      </c>
      <c r="D149" s="10">
        <v>2450</v>
      </c>
      <c r="E149" s="89">
        <f>'[2]Лотки Л'!$B$291*1.35</f>
        <v>24967.918304999999</v>
      </c>
      <c r="F149" s="4"/>
      <c r="G149" s="4"/>
      <c r="H149" s="4"/>
      <c r="I149" s="4"/>
      <c r="J149" s="80"/>
      <c r="K149" s="41"/>
      <c r="L149" s="17"/>
      <c r="M149" s="42"/>
      <c r="N149" s="4"/>
      <c r="O149" s="4"/>
      <c r="P149" s="4"/>
      <c r="Q149" s="4"/>
    </row>
    <row r="150" spans="1:17" x14ac:dyDescent="0.25">
      <c r="A150" s="4"/>
      <c r="B150" s="28" t="s">
        <v>332</v>
      </c>
      <c r="C150" s="29" t="s">
        <v>331</v>
      </c>
      <c r="D150" s="10">
        <v>2450</v>
      </c>
      <c r="E150" s="89">
        <f>'[2]Лотки Л'!$B$293*1.35</f>
        <v>25303.106430000007</v>
      </c>
      <c r="F150" s="4"/>
      <c r="G150" s="4"/>
      <c r="H150" s="4"/>
      <c r="I150" s="4"/>
      <c r="J150" s="80"/>
      <c r="K150" s="41"/>
      <c r="L150" s="17"/>
      <c r="M150" s="42"/>
      <c r="N150" s="4"/>
      <c r="O150" s="4"/>
      <c r="P150" s="4"/>
      <c r="Q150" s="4"/>
    </row>
    <row r="151" spans="1:17" x14ac:dyDescent="0.25">
      <c r="A151" s="4"/>
      <c r="B151" s="28" t="s">
        <v>802</v>
      </c>
      <c r="C151" s="29" t="s">
        <v>331</v>
      </c>
      <c r="D151" s="10">
        <v>2450</v>
      </c>
      <c r="E151" s="89">
        <f>'[2]Лотки Л'!$B$295*1.35</f>
        <v>27370.003680000005</v>
      </c>
      <c r="F151" s="4"/>
      <c r="G151" s="4"/>
      <c r="H151" s="4"/>
      <c r="I151" s="4"/>
      <c r="J151" s="80"/>
      <c r="K151" s="41"/>
      <c r="L151" s="17"/>
      <c r="M151" s="42"/>
      <c r="N151" s="4"/>
      <c r="O151" s="4"/>
      <c r="P151" s="4"/>
      <c r="Q151" s="4"/>
    </row>
    <row r="152" spans="1:17" x14ac:dyDescent="0.25">
      <c r="A152" s="4"/>
      <c r="B152" s="28" t="s">
        <v>333</v>
      </c>
      <c r="C152" s="29" t="s">
        <v>331</v>
      </c>
      <c r="D152" s="10">
        <v>2450</v>
      </c>
      <c r="E152" s="89">
        <f>'[2]Лотки Л'!$B$297*1.35</f>
        <v>26404.706430000006</v>
      </c>
      <c r="F152" s="4"/>
      <c r="G152" s="4"/>
      <c r="H152" s="4"/>
      <c r="I152" s="4"/>
      <c r="J152" s="80"/>
      <c r="K152" s="41"/>
      <c r="L152" s="17"/>
      <c r="M152" s="42"/>
      <c r="N152" s="4"/>
      <c r="O152" s="4"/>
      <c r="P152" s="4"/>
      <c r="Q152" s="4"/>
    </row>
    <row r="153" spans="1:17" x14ac:dyDescent="0.25">
      <c r="A153" s="4"/>
      <c r="B153" s="28" t="s">
        <v>803</v>
      </c>
      <c r="C153" s="29" t="s">
        <v>331</v>
      </c>
      <c r="D153" s="10">
        <v>2450</v>
      </c>
      <c r="E153" s="89">
        <f>'[2]Лотки Л'!$B$299*1.35</f>
        <v>28471.60368</v>
      </c>
      <c r="F153" s="4"/>
      <c r="G153" s="4"/>
      <c r="H153" s="4"/>
      <c r="I153" s="4"/>
      <c r="J153" s="80"/>
      <c r="K153" s="41"/>
      <c r="L153" s="17"/>
      <c r="M153" s="42"/>
      <c r="N153" s="4"/>
      <c r="O153" s="4"/>
      <c r="P153" s="4"/>
      <c r="Q153" s="4"/>
    </row>
    <row r="154" spans="1:17" x14ac:dyDescent="0.25">
      <c r="A154" s="4"/>
      <c r="B154" s="28" t="s">
        <v>334</v>
      </c>
      <c r="C154" s="29" t="s">
        <v>331</v>
      </c>
      <c r="D154" s="10">
        <v>2450</v>
      </c>
      <c r="E154" s="89">
        <f>'[2]Лотки Л'!$B$301*1.35</f>
        <v>31152.989205000002</v>
      </c>
      <c r="F154" s="4"/>
      <c r="G154" s="4"/>
      <c r="H154" s="4"/>
      <c r="I154" s="4"/>
      <c r="J154" s="80"/>
      <c r="K154" s="41"/>
      <c r="L154" s="17"/>
      <c r="M154" s="42"/>
      <c r="N154" s="4"/>
      <c r="O154" s="4"/>
      <c r="P154" s="4"/>
      <c r="Q154" s="4"/>
    </row>
    <row r="155" spans="1:17" x14ac:dyDescent="0.25">
      <c r="A155" s="4"/>
      <c r="B155" s="28" t="s">
        <v>804</v>
      </c>
      <c r="C155" s="29" t="s">
        <v>331</v>
      </c>
      <c r="D155" s="10">
        <v>2450</v>
      </c>
      <c r="E155" s="89">
        <f>'[2]Лотки Л'!$B$303*1.35</f>
        <v>33219.886455</v>
      </c>
      <c r="F155" s="4"/>
      <c r="G155" s="4"/>
      <c r="H155" s="4"/>
      <c r="I155" s="4"/>
      <c r="J155" s="80"/>
      <c r="K155" s="41"/>
      <c r="L155" s="17"/>
      <c r="M155" s="42"/>
      <c r="N155" s="4"/>
      <c r="O155" s="4"/>
      <c r="P155" s="4"/>
      <c r="Q155" s="4"/>
    </row>
    <row r="156" spans="1:17" x14ac:dyDescent="0.25">
      <c r="A156" s="4"/>
      <c r="B156" s="28" t="s">
        <v>335</v>
      </c>
      <c r="C156" s="29" t="s">
        <v>331</v>
      </c>
      <c r="D156" s="10">
        <v>2450</v>
      </c>
      <c r="E156" s="89">
        <f>'[2]Лотки Л'!$B$305*1.35</f>
        <v>35403.133454999996</v>
      </c>
      <c r="F156" s="4"/>
      <c r="G156" s="4"/>
      <c r="H156" s="4"/>
      <c r="I156" s="4"/>
      <c r="J156" s="80"/>
      <c r="K156" s="41"/>
      <c r="L156" s="17"/>
      <c r="M156" s="42"/>
      <c r="N156" s="4"/>
      <c r="O156" s="4"/>
      <c r="P156" s="4"/>
      <c r="Q156" s="4"/>
    </row>
    <row r="157" spans="1:17" x14ac:dyDescent="0.25">
      <c r="A157" s="4"/>
      <c r="B157" s="28" t="s">
        <v>805</v>
      </c>
      <c r="C157" s="29" t="s">
        <v>331</v>
      </c>
      <c r="D157" s="10">
        <v>2450</v>
      </c>
      <c r="E157" s="89">
        <f>'[2]Лотки Л'!$B$307*1.35</f>
        <v>37470.030704999997</v>
      </c>
      <c r="F157" s="4"/>
      <c r="G157" s="4"/>
      <c r="H157" s="4"/>
      <c r="I157" s="4"/>
      <c r="J157" s="80"/>
      <c r="K157" s="41"/>
      <c r="L157" s="17"/>
      <c r="M157" s="42"/>
      <c r="N157" s="4"/>
      <c r="O157" s="4"/>
      <c r="P157" s="4"/>
      <c r="Q157" s="4"/>
    </row>
    <row r="158" spans="1:17" x14ac:dyDescent="0.25">
      <c r="A158" s="4"/>
      <c r="B158" s="28" t="s">
        <v>336</v>
      </c>
      <c r="C158" s="29" t="s">
        <v>331</v>
      </c>
      <c r="D158" s="10">
        <v>2450</v>
      </c>
      <c r="E158" s="89">
        <f>'[2]Лотки Л'!$B$309*1.35</f>
        <v>36819.288855000006</v>
      </c>
      <c r="F158" s="4"/>
      <c r="G158" s="4"/>
      <c r="H158" s="4"/>
      <c r="I158" s="4"/>
      <c r="J158" s="80"/>
      <c r="K158" s="41"/>
      <c r="L158" s="17"/>
      <c r="M158" s="42"/>
      <c r="N158" s="4"/>
      <c r="O158" s="4"/>
      <c r="P158" s="4"/>
      <c r="Q158" s="4"/>
    </row>
    <row r="159" spans="1:17" x14ac:dyDescent="0.25">
      <c r="A159" s="4"/>
      <c r="B159" s="28" t="s">
        <v>806</v>
      </c>
      <c r="C159" s="29" t="s">
        <v>331</v>
      </c>
      <c r="D159" s="10">
        <v>2450</v>
      </c>
      <c r="E159" s="89">
        <f>'[2]Лотки Л'!$B$311*1.35</f>
        <v>38886.186105000001</v>
      </c>
      <c r="F159" s="4"/>
      <c r="G159" s="4"/>
      <c r="H159" s="4"/>
      <c r="I159" s="4"/>
      <c r="J159" s="80"/>
      <c r="K159" s="41"/>
      <c r="L159" s="17"/>
      <c r="M159" s="42"/>
      <c r="N159" s="4"/>
      <c r="O159" s="4"/>
      <c r="P159" s="4"/>
      <c r="Q159" s="4"/>
    </row>
    <row r="160" spans="1:17" x14ac:dyDescent="0.25">
      <c r="A160" s="4"/>
      <c r="B160" s="28" t="s">
        <v>337</v>
      </c>
      <c r="C160" s="29" t="s">
        <v>338</v>
      </c>
      <c r="D160" s="10">
        <v>620</v>
      </c>
      <c r="E160" s="89">
        <f>E148/4+350</f>
        <v>6075.2552637500003</v>
      </c>
      <c r="F160" s="4"/>
      <c r="G160" s="4"/>
      <c r="H160" s="4"/>
      <c r="I160" s="4"/>
      <c r="J160" s="80"/>
      <c r="K160" s="41"/>
      <c r="L160" s="17"/>
      <c r="M160" s="42"/>
      <c r="N160" s="4"/>
      <c r="O160" s="4"/>
      <c r="P160" s="4"/>
      <c r="Q160" s="4"/>
    </row>
    <row r="161" spans="1:17" x14ac:dyDescent="0.25">
      <c r="A161" s="4"/>
      <c r="B161" s="28" t="s">
        <v>339</v>
      </c>
      <c r="C161" s="29" t="s">
        <v>338</v>
      </c>
      <c r="D161" s="10">
        <v>620</v>
      </c>
      <c r="E161" s="89">
        <f>E150/4+350</f>
        <v>6675.7766075000018</v>
      </c>
      <c r="F161" s="4"/>
      <c r="G161" s="4"/>
      <c r="H161" s="4"/>
      <c r="I161" s="4"/>
      <c r="J161" s="80"/>
      <c r="K161" s="41"/>
      <c r="L161" s="17"/>
      <c r="M161" s="42"/>
      <c r="N161" s="4"/>
      <c r="O161" s="4"/>
      <c r="P161" s="4"/>
      <c r="Q161" s="4"/>
    </row>
    <row r="162" spans="1:17" x14ac:dyDescent="0.25">
      <c r="A162" s="4"/>
      <c r="B162" s="28" t="s">
        <v>340</v>
      </c>
      <c r="C162" s="29" t="s">
        <v>338</v>
      </c>
      <c r="D162" s="10">
        <v>620</v>
      </c>
      <c r="E162" s="89">
        <f>E152/4+350</f>
        <v>6951.1766075000014</v>
      </c>
      <c r="F162" s="4"/>
      <c r="G162" s="4"/>
      <c r="H162" s="4"/>
      <c r="I162" s="4"/>
      <c r="J162" s="80"/>
      <c r="K162" s="41"/>
      <c r="L162" s="17"/>
      <c r="M162" s="42"/>
      <c r="N162" s="4"/>
      <c r="O162" s="4"/>
      <c r="P162" s="4"/>
      <c r="Q162" s="4"/>
    </row>
    <row r="163" spans="1:17" x14ac:dyDescent="0.25">
      <c r="A163" s="4"/>
      <c r="B163" s="28" t="s">
        <v>341</v>
      </c>
      <c r="C163" s="29" t="s">
        <v>338</v>
      </c>
      <c r="D163" s="10">
        <v>620</v>
      </c>
      <c r="E163" s="89">
        <f>E154/4+350</f>
        <v>8138.2473012500004</v>
      </c>
      <c r="F163" s="4"/>
      <c r="G163" s="4"/>
      <c r="H163" s="4"/>
      <c r="I163" s="4"/>
      <c r="J163" s="80"/>
      <c r="K163" s="41"/>
      <c r="L163" s="17"/>
      <c r="M163" s="42"/>
      <c r="N163" s="4"/>
      <c r="O163" s="4"/>
      <c r="P163" s="4"/>
      <c r="Q163" s="4"/>
    </row>
    <row r="164" spans="1:17" x14ac:dyDescent="0.25">
      <c r="A164" s="4"/>
      <c r="B164" s="28" t="s">
        <v>342</v>
      </c>
      <c r="C164" s="29" t="s">
        <v>338</v>
      </c>
      <c r="D164" s="10">
        <v>620</v>
      </c>
      <c r="E164" s="89">
        <f>E156/4+350</f>
        <v>9200.7833637499989</v>
      </c>
      <c r="F164" s="4"/>
      <c r="G164" s="4"/>
      <c r="H164" s="4"/>
      <c r="I164" s="4"/>
      <c r="J164" s="80"/>
      <c r="K164" s="41"/>
      <c r="L164" s="17"/>
      <c r="M164" s="42"/>
      <c r="N164" s="4"/>
      <c r="O164" s="4"/>
      <c r="P164" s="4"/>
      <c r="Q164" s="4"/>
    </row>
    <row r="165" spans="1:17" x14ac:dyDescent="0.25">
      <c r="A165" s="4"/>
      <c r="B165" s="28" t="s">
        <v>343</v>
      </c>
      <c r="C165" s="29" t="s">
        <v>338</v>
      </c>
      <c r="D165" s="10">
        <v>620</v>
      </c>
      <c r="E165" s="89">
        <f>E158/4+350</f>
        <v>9554.8222137500015</v>
      </c>
      <c r="F165" s="4"/>
      <c r="G165" s="4"/>
      <c r="H165" s="4"/>
      <c r="I165" s="4"/>
      <c r="J165" s="80"/>
      <c r="K165" s="41"/>
      <c r="L165" s="17"/>
      <c r="M165" s="42"/>
      <c r="N165" s="4"/>
      <c r="O165" s="4"/>
      <c r="P165" s="4"/>
      <c r="Q165" s="4"/>
    </row>
    <row r="166" spans="1:17" x14ac:dyDescent="0.25">
      <c r="A166" s="4"/>
      <c r="B166" s="28" t="s">
        <v>344</v>
      </c>
      <c r="C166" s="29" t="s">
        <v>345</v>
      </c>
      <c r="D166" s="10">
        <v>3150</v>
      </c>
      <c r="E166" s="89">
        <f>'[2]Лотки Л'!$B$267*1.35</f>
        <v>25838.012070000004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.75" thickBot="1" x14ac:dyDescent="0.3">
      <c r="A167" s="4"/>
      <c r="B167" s="28" t="s">
        <v>807</v>
      </c>
      <c r="C167" s="29" t="s">
        <v>345</v>
      </c>
      <c r="D167" s="10">
        <v>3150</v>
      </c>
      <c r="E167" s="89">
        <f>'[2]Лотки Л'!$B$269*1.35</f>
        <v>28184.470695000004</v>
      </c>
      <c r="F167" s="4"/>
      <c r="G167" s="4"/>
      <c r="H167" s="4"/>
      <c r="I167" s="4"/>
      <c r="J167" s="8"/>
      <c r="K167" s="27" t="s">
        <v>354</v>
      </c>
      <c r="L167" s="8"/>
      <c r="M167" s="8"/>
      <c r="N167" s="4"/>
      <c r="O167" s="4"/>
      <c r="P167" s="4"/>
      <c r="Q167" s="4"/>
    </row>
    <row r="168" spans="1:17" x14ac:dyDescent="0.25">
      <c r="A168" s="4"/>
      <c r="B168" s="28" t="s">
        <v>346</v>
      </c>
      <c r="C168" s="29" t="s">
        <v>345</v>
      </c>
      <c r="D168" s="10">
        <v>3150</v>
      </c>
      <c r="E168" s="89">
        <f>'[2]Лотки Л'!$B$271*1.35</f>
        <v>31891.317570000007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30" x14ac:dyDescent="0.25">
      <c r="A169" s="4"/>
      <c r="B169" s="28" t="s">
        <v>808</v>
      </c>
      <c r="C169" s="29" t="s">
        <v>345</v>
      </c>
      <c r="D169" s="10">
        <v>3150</v>
      </c>
      <c r="E169" s="89">
        <f>'[2]Лотки Л'!$B$273*1.35</f>
        <v>31891.317570000007</v>
      </c>
      <c r="F169" s="4"/>
      <c r="G169" s="4"/>
      <c r="H169" s="4"/>
      <c r="I169" s="4"/>
      <c r="J169" s="10" t="s">
        <v>4</v>
      </c>
      <c r="K169" s="11" t="s">
        <v>62</v>
      </c>
      <c r="L169" s="11" t="s">
        <v>6</v>
      </c>
      <c r="M169" s="11" t="s">
        <v>7</v>
      </c>
      <c r="N169" s="4"/>
      <c r="O169" s="4"/>
      <c r="P169" s="4"/>
      <c r="Q169" s="4"/>
    </row>
    <row r="170" spans="1:17" x14ac:dyDescent="0.25">
      <c r="A170" s="4"/>
      <c r="B170" s="28" t="s">
        <v>347</v>
      </c>
      <c r="C170" s="29" t="s">
        <v>345</v>
      </c>
      <c r="D170" s="10">
        <v>3150</v>
      </c>
      <c r="E170" s="89">
        <f>'[2]Лотки Л'!$B$321*1.35</f>
        <v>36050.441445000004</v>
      </c>
      <c r="F170" s="4"/>
      <c r="G170" s="4"/>
      <c r="H170" s="4"/>
      <c r="I170" s="4"/>
      <c r="J170" s="28" t="s">
        <v>358</v>
      </c>
      <c r="K170" s="29" t="s">
        <v>359</v>
      </c>
      <c r="L170" s="33">
        <v>2500</v>
      </c>
      <c r="M170" s="86">
        <f>[1]Лист1!$B$952*1.35</f>
        <v>25062.220125</v>
      </c>
      <c r="N170" s="4"/>
      <c r="O170" s="31"/>
      <c r="P170" s="4"/>
      <c r="Q170" s="32"/>
    </row>
    <row r="171" spans="1:17" x14ac:dyDescent="0.25">
      <c r="A171" s="4"/>
      <c r="B171" s="28" t="s">
        <v>809</v>
      </c>
      <c r="C171" s="29" t="s">
        <v>345</v>
      </c>
      <c r="D171" s="10">
        <v>3150</v>
      </c>
      <c r="E171" s="89">
        <f>'[2]Лотки Л'!$B$277*1.35</f>
        <v>20218.187385000001</v>
      </c>
      <c r="F171" s="4"/>
      <c r="G171" s="4"/>
      <c r="H171" s="4"/>
      <c r="I171" s="4"/>
      <c r="J171" s="28" t="s">
        <v>361</v>
      </c>
      <c r="K171" s="29" t="s">
        <v>359</v>
      </c>
      <c r="L171" s="33">
        <v>2030</v>
      </c>
      <c r="M171" s="86">
        <f>[1]Лист1!$B$954*1.35</f>
        <v>23526.820170000003</v>
      </c>
      <c r="N171" s="4"/>
      <c r="O171" s="31"/>
      <c r="P171" s="4"/>
      <c r="Q171" s="32"/>
    </row>
    <row r="172" spans="1:17" x14ac:dyDescent="0.25">
      <c r="A172" s="4"/>
      <c r="B172" s="28" t="s">
        <v>348</v>
      </c>
      <c r="C172" s="29" t="s">
        <v>345</v>
      </c>
      <c r="D172" s="10">
        <v>3150</v>
      </c>
      <c r="E172" s="89">
        <f>'[2]Лотки Л'!$B$291*1.35</f>
        <v>24967.918304999999</v>
      </c>
      <c r="F172" s="4"/>
      <c r="G172" s="4"/>
      <c r="H172" s="4"/>
      <c r="I172" s="4"/>
      <c r="J172" s="28" t="s">
        <v>364</v>
      </c>
      <c r="K172" s="29" t="s">
        <v>365</v>
      </c>
      <c r="L172" s="33">
        <v>2780</v>
      </c>
      <c r="M172" s="86">
        <f>[1]Лист1!$B$956*1.35</f>
        <v>30210.185520000003</v>
      </c>
      <c r="N172" s="4"/>
      <c r="O172" s="31"/>
      <c r="P172" s="4"/>
      <c r="Q172" s="32"/>
    </row>
    <row r="173" spans="1:17" x14ac:dyDescent="0.25">
      <c r="A173" s="4"/>
      <c r="B173" s="28" t="s">
        <v>810</v>
      </c>
      <c r="C173" s="29" t="s">
        <v>345</v>
      </c>
      <c r="D173" s="10">
        <v>3150</v>
      </c>
      <c r="E173" s="89">
        <f>'[2]Лотки Л'!$B$293*1.35</f>
        <v>25303.106430000007</v>
      </c>
      <c r="F173" s="4"/>
      <c r="G173" s="4"/>
      <c r="H173" s="4"/>
      <c r="I173" s="4"/>
      <c r="J173" s="28" t="s">
        <v>367</v>
      </c>
      <c r="K173" s="29" t="s">
        <v>365</v>
      </c>
      <c r="L173" s="33">
        <v>2350</v>
      </c>
      <c r="M173" s="86">
        <f>[1]Лист1!$B$958*1.35</f>
        <v>27472.48083</v>
      </c>
      <c r="N173" s="4"/>
      <c r="O173" s="31"/>
      <c r="P173" s="4"/>
      <c r="Q173" s="32"/>
    </row>
    <row r="174" spans="1:17" x14ac:dyDescent="0.25">
      <c r="A174" s="4"/>
      <c r="B174" s="28" t="s">
        <v>349</v>
      </c>
      <c r="C174" s="29" t="s">
        <v>345</v>
      </c>
      <c r="D174" s="10">
        <v>3150</v>
      </c>
      <c r="E174" s="89">
        <f>'[2]Лотки Л'!$B$295*1.35</f>
        <v>27370.003680000005</v>
      </c>
      <c r="F174" s="4"/>
      <c r="G174" s="4"/>
      <c r="H174" s="4"/>
      <c r="I174" s="4"/>
      <c r="J174" s="28" t="s">
        <v>369</v>
      </c>
      <c r="K174" s="29" t="s">
        <v>370</v>
      </c>
      <c r="L174" s="33">
        <v>3450</v>
      </c>
      <c r="M174" s="86">
        <f>[1]Лист1!$B$960*1.35</f>
        <v>48302.158410000011</v>
      </c>
      <c r="N174" s="4"/>
      <c r="O174" s="31"/>
      <c r="P174" s="4"/>
      <c r="Q174" s="32"/>
    </row>
    <row r="175" spans="1:17" x14ac:dyDescent="0.25">
      <c r="A175" s="4"/>
      <c r="B175" s="28" t="s">
        <v>811</v>
      </c>
      <c r="C175" s="29" t="s">
        <v>345</v>
      </c>
      <c r="D175" s="10">
        <v>3150</v>
      </c>
      <c r="E175" s="89">
        <f>'[2]Лотки Л'!$B$297*1.35</f>
        <v>26404.706430000006</v>
      </c>
      <c r="F175" s="4"/>
      <c r="G175" s="4"/>
      <c r="H175" s="4"/>
      <c r="I175" s="4"/>
      <c r="J175" s="28" t="s">
        <v>372</v>
      </c>
      <c r="K175" s="29" t="s">
        <v>370</v>
      </c>
      <c r="L175" s="33">
        <v>3030</v>
      </c>
      <c r="M175" s="86">
        <f>[1]Лист1!$B$962*1.35</f>
        <v>46805.127345000001</v>
      </c>
      <c r="N175" s="4"/>
      <c r="O175" s="31"/>
      <c r="P175" s="4"/>
      <c r="Q175" s="32"/>
    </row>
    <row r="176" spans="1:17" x14ac:dyDescent="0.25">
      <c r="A176" s="4"/>
      <c r="B176" s="28" t="s">
        <v>350</v>
      </c>
      <c r="C176" s="29" t="s">
        <v>345</v>
      </c>
      <c r="D176" s="10">
        <v>3150</v>
      </c>
      <c r="E176" s="89">
        <f>'[2]Лотки Л'!$B$299*1.35</f>
        <v>28471.60368</v>
      </c>
      <c r="F176" s="4"/>
      <c r="G176" s="4"/>
      <c r="H176" s="4"/>
      <c r="I176" s="4"/>
      <c r="J176" s="28" t="s">
        <v>374</v>
      </c>
      <c r="K176" s="29" t="s">
        <v>375</v>
      </c>
      <c r="L176" s="33">
        <v>3780</v>
      </c>
      <c r="M176" s="86">
        <f>[1]Лист1!$B$964*1.35</f>
        <v>58590.608445000005</v>
      </c>
      <c r="N176" s="4"/>
      <c r="O176" s="31"/>
      <c r="P176" s="4"/>
      <c r="Q176" s="32"/>
    </row>
    <row r="177" spans="1:17" x14ac:dyDescent="0.25">
      <c r="A177" s="4"/>
      <c r="B177" s="28" t="s">
        <v>812</v>
      </c>
      <c r="C177" s="29" t="s">
        <v>345</v>
      </c>
      <c r="D177" s="10">
        <v>3150</v>
      </c>
      <c r="E177" s="89">
        <f>'[2]Лотки Л'!$B$301*1.35</f>
        <v>31152.989205000002</v>
      </c>
      <c r="F177" s="4"/>
      <c r="G177" s="4"/>
      <c r="H177" s="4"/>
      <c r="I177" s="4"/>
      <c r="J177" s="28" t="s">
        <v>377</v>
      </c>
      <c r="K177" s="29" t="s">
        <v>375</v>
      </c>
      <c r="L177" s="33">
        <v>3350</v>
      </c>
      <c r="M177" s="86">
        <f>[1]Лист1!$B$966*1.35</f>
        <v>55754.401005000007</v>
      </c>
      <c r="N177" s="4"/>
      <c r="O177" s="31"/>
      <c r="P177" s="4"/>
      <c r="Q177" s="32"/>
    </row>
    <row r="178" spans="1:17" x14ac:dyDescent="0.25">
      <c r="A178" s="4"/>
      <c r="B178" s="28" t="s">
        <v>351</v>
      </c>
      <c r="C178" s="29" t="s">
        <v>352</v>
      </c>
      <c r="D178" s="10">
        <v>790</v>
      </c>
      <c r="E178" s="89">
        <f>E166/4+350</f>
        <v>6809.5030175000011</v>
      </c>
      <c r="F178" s="4"/>
      <c r="G178" s="4"/>
      <c r="H178" s="4"/>
      <c r="I178" s="4"/>
      <c r="J178" s="28" t="s">
        <v>380</v>
      </c>
      <c r="K178" s="29" t="s">
        <v>381</v>
      </c>
      <c r="L178" s="33">
        <v>4250</v>
      </c>
      <c r="M178" s="86">
        <f>[1]Лист1!$B$968*1.35</f>
        <v>76954.980150000003</v>
      </c>
      <c r="N178" s="4"/>
      <c r="O178" s="31"/>
      <c r="P178" s="4"/>
      <c r="Q178" s="32"/>
    </row>
    <row r="179" spans="1:17" x14ac:dyDescent="0.25">
      <c r="A179" s="4"/>
      <c r="B179" s="28" t="s">
        <v>353</v>
      </c>
      <c r="C179" s="30" t="s">
        <v>352</v>
      </c>
      <c r="D179" s="22">
        <v>790</v>
      </c>
      <c r="E179" s="89">
        <f>E168/4+350</f>
        <v>8322.8293925000016</v>
      </c>
      <c r="F179" s="4"/>
      <c r="G179" s="4"/>
      <c r="H179" s="4"/>
      <c r="I179" s="4"/>
      <c r="J179" s="28" t="s">
        <v>383</v>
      </c>
      <c r="K179" s="29" t="s">
        <v>381</v>
      </c>
      <c r="L179" s="33">
        <v>3830</v>
      </c>
      <c r="M179" s="86">
        <f>[1]Лист1!$B$970*1.35</f>
        <v>73764.68458500001</v>
      </c>
      <c r="N179" s="4"/>
      <c r="O179" s="31"/>
      <c r="P179" s="4"/>
      <c r="Q179" s="32"/>
    </row>
    <row r="180" spans="1:17" x14ac:dyDescent="0.25">
      <c r="A180" s="4"/>
      <c r="B180" s="28" t="s">
        <v>355</v>
      </c>
      <c r="C180" s="29" t="s">
        <v>352</v>
      </c>
      <c r="D180" s="10">
        <v>790</v>
      </c>
      <c r="E180" s="89">
        <f>E170/4+350</f>
        <v>9362.610361250001</v>
      </c>
      <c r="F180" s="4"/>
      <c r="G180" s="4"/>
      <c r="H180" s="4"/>
      <c r="I180" s="4"/>
      <c r="J180" s="28" t="s">
        <v>845</v>
      </c>
      <c r="K180" s="29" t="s">
        <v>844</v>
      </c>
      <c r="L180" s="10">
        <v>4920</v>
      </c>
      <c r="M180" s="87">
        <f>[1]Лист1!$B$972*1.35</f>
        <v>105071.62266000001</v>
      </c>
      <c r="N180" s="4"/>
      <c r="O180" s="4"/>
      <c r="P180" s="4"/>
      <c r="Q180" s="4"/>
    </row>
    <row r="181" spans="1:17" x14ac:dyDescent="0.25">
      <c r="A181" s="4"/>
      <c r="B181" s="28" t="s">
        <v>356</v>
      </c>
      <c r="C181" s="29" t="s">
        <v>352</v>
      </c>
      <c r="D181" s="10">
        <v>790</v>
      </c>
      <c r="E181" s="89">
        <f>E172/4+350</f>
        <v>6591.9795762499998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28" t="s">
        <v>357</v>
      </c>
      <c r="C182" s="29" t="s">
        <v>352</v>
      </c>
      <c r="D182" s="10">
        <v>790</v>
      </c>
      <c r="E182" s="89">
        <f>E174/4+350</f>
        <v>7192.5009200000013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.75" thickBot="1" x14ac:dyDescent="0.3">
      <c r="A183" s="4"/>
      <c r="B183" s="28" t="s">
        <v>360</v>
      </c>
      <c r="C183" s="29" t="s">
        <v>352</v>
      </c>
      <c r="D183" s="10">
        <v>790</v>
      </c>
      <c r="E183" s="89">
        <f>E176/4+350</f>
        <v>7467.90092</v>
      </c>
      <c r="F183" s="4"/>
      <c r="G183" s="4"/>
      <c r="H183" s="4"/>
      <c r="I183" s="4"/>
      <c r="J183" s="34"/>
      <c r="K183" s="27" t="s">
        <v>388</v>
      </c>
      <c r="L183" s="8"/>
      <c r="M183" s="8"/>
      <c r="N183" s="4"/>
      <c r="O183" s="4"/>
      <c r="P183" s="4"/>
      <c r="Q183" s="4"/>
    </row>
    <row r="184" spans="1:17" x14ac:dyDescent="0.25">
      <c r="A184" s="4"/>
      <c r="B184" s="28" t="s">
        <v>362</v>
      </c>
      <c r="C184" s="29" t="s">
        <v>363</v>
      </c>
      <c r="D184" s="10">
        <v>3750</v>
      </c>
      <c r="E184" s="89">
        <f>'[2]Лотки Л'!$B$303*1.35</f>
        <v>33219.886455</v>
      </c>
      <c r="F184" s="4"/>
      <c r="G184" s="4"/>
      <c r="H184" s="4"/>
      <c r="I184" s="4"/>
      <c r="J184" s="35"/>
      <c r="K184" s="4"/>
      <c r="L184" s="4"/>
      <c r="M184" s="4"/>
      <c r="N184" s="4"/>
      <c r="O184" s="4"/>
      <c r="P184" s="4"/>
      <c r="Q184" s="4"/>
    </row>
    <row r="185" spans="1:17" ht="30" x14ac:dyDescent="0.25">
      <c r="A185" s="4"/>
      <c r="B185" s="28" t="s">
        <v>813</v>
      </c>
      <c r="C185" s="29" t="s">
        <v>363</v>
      </c>
      <c r="D185" s="10">
        <v>3750</v>
      </c>
      <c r="E185" s="89">
        <f>'[2]Лотки Л'!$B$305*1.35</f>
        <v>35403.133454999996</v>
      </c>
      <c r="F185" s="4"/>
      <c r="G185" s="4"/>
      <c r="H185" s="4"/>
      <c r="I185" s="4"/>
      <c r="J185" s="10" t="s">
        <v>4</v>
      </c>
      <c r="K185" s="11" t="s">
        <v>62</v>
      </c>
      <c r="L185" s="11" t="s">
        <v>6</v>
      </c>
      <c r="M185" s="11" t="s">
        <v>7</v>
      </c>
      <c r="N185" s="4"/>
      <c r="O185" s="4"/>
      <c r="P185" s="4"/>
      <c r="Q185" s="4"/>
    </row>
    <row r="186" spans="1:17" x14ac:dyDescent="0.25">
      <c r="A186" s="4"/>
      <c r="B186" s="28" t="s">
        <v>366</v>
      </c>
      <c r="C186" s="29" t="s">
        <v>363</v>
      </c>
      <c r="D186" s="10">
        <v>3750</v>
      </c>
      <c r="E186" s="89">
        <f>'[2]Лотки Л'!$B$307*1.35</f>
        <v>37470.030704999997</v>
      </c>
      <c r="F186" s="4"/>
      <c r="G186" s="4"/>
      <c r="H186" s="4"/>
      <c r="I186" s="4"/>
      <c r="J186" s="10" t="s">
        <v>393</v>
      </c>
      <c r="K186" s="29" t="s">
        <v>394</v>
      </c>
      <c r="L186" s="36">
        <v>130</v>
      </c>
      <c r="M186" s="89">
        <f>[1]Лист1!$B$606*1.35</f>
        <v>1577.0510999999999</v>
      </c>
      <c r="N186" s="4"/>
      <c r="O186" s="4"/>
      <c r="P186" s="4"/>
      <c r="Q186" s="4"/>
    </row>
    <row r="187" spans="1:17" x14ac:dyDescent="0.25">
      <c r="A187" s="4"/>
      <c r="B187" s="28" t="s">
        <v>814</v>
      </c>
      <c r="C187" s="29" t="s">
        <v>363</v>
      </c>
      <c r="D187" s="10">
        <v>3750</v>
      </c>
      <c r="E187" s="89">
        <f>'[2]Лотки Л'!$B$309*1.35</f>
        <v>36819.288855000006</v>
      </c>
      <c r="F187" s="4"/>
      <c r="G187" s="4"/>
      <c r="H187" s="4"/>
      <c r="I187" s="4"/>
      <c r="J187" s="10" t="s">
        <v>396</v>
      </c>
      <c r="K187" s="29" t="s">
        <v>397</v>
      </c>
      <c r="L187" s="33">
        <v>220</v>
      </c>
      <c r="M187" s="89">
        <f>[1]Лист1!$B$608*1.35</f>
        <v>2750.505255</v>
      </c>
      <c r="N187" s="4"/>
      <c r="O187" s="4"/>
      <c r="P187" s="4"/>
      <c r="Q187" s="4"/>
    </row>
    <row r="188" spans="1:17" x14ac:dyDescent="0.25">
      <c r="A188" s="4"/>
      <c r="B188" s="28" t="s">
        <v>368</v>
      </c>
      <c r="C188" s="29" t="s">
        <v>363</v>
      </c>
      <c r="D188" s="10">
        <v>3750</v>
      </c>
      <c r="E188" s="89">
        <f>'[2]Лотки Л'!$B$311*1.35</f>
        <v>38886.186105000001</v>
      </c>
      <c r="F188" s="4"/>
      <c r="G188" s="4"/>
      <c r="H188" s="4"/>
      <c r="I188" s="4"/>
      <c r="J188" s="10" t="s">
        <v>399</v>
      </c>
      <c r="K188" s="29" t="s">
        <v>400</v>
      </c>
      <c r="L188" s="33">
        <v>350</v>
      </c>
      <c r="M188" s="89">
        <f>[1]Лист1!$B$610*1.35</f>
        <v>4247.5891050000009</v>
      </c>
      <c r="N188" s="4"/>
      <c r="O188" s="4"/>
      <c r="P188" s="4"/>
      <c r="Q188" s="4"/>
    </row>
    <row r="189" spans="1:17" x14ac:dyDescent="0.25">
      <c r="A189" s="4"/>
      <c r="B189" s="28" t="s">
        <v>815</v>
      </c>
      <c r="C189" s="29" t="s">
        <v>363</v>
      </c>
      <c r="D189" s="10">
        <v>3750</v>
      </c>
      <c r="E189" s="89">
        <f>'[2]Лотки Л'!$B$313*1.35</f>
        <v>27523.534320000006</v>
      </c>
      <c r="F189" s="4"/>
      <c r="G189" s="4"/>
      <c r="H189" s="4"/>
      <c r="I189" s="4"/>
      <c r="J189" s="10" t="s">
        <v>402</v>
      </c>
      <c r="K189" s="29" t="s">
        <v>403</v>
      </c>
      <c r="L189" s="36">
        <v>480</v>
      </c>
      <c r="M189" s="89">
        <f>[1]Лист1!$B$612*1.35</f>
        <v>5181.0040800000006</v>
      </c>
      <c r="N189" s="4"/>
      <c r="O189" s="4"/>
      <c r="P189" s="4"/>
      <c r="Q189" s="4"/>
    </row>
    <row r="190" spans="1:17" x14ac:dyDescent="0.25">
      <c r="A190" s="4"/>
      <c r="B190" s="28" t="s">
        <v>371</v>
      </c>
      <c r="C190" s="29" t="s">
        <v>363</v>
      </c>
      <c r="D190" s="10">
        <v>3750</v>
      </c>
      <c r="E190" s="89">
        <f>'[2]Лотки Л'!$B$315*1.35</f>
        <v>28107.119070000004</v>
      </c>
      <c r="F190" s="4"/>
      <c r="G190" s="4"/>
      <c r="H190" s="4"/>
      <c r="I190" s="4"/>
      <c r="J190" s="10" t="s">
        <v>406</v>
      </c>
      <c r="K190" s="29" t="s">
        <v>407</v>
      </c>
      <c r="L190" s="33">
        <v>600</v>
      </c>
      <c r="M190" s="89">
        <f>[1]Лист1!$B$614*1.35</f>
        <v>7792.6175550000007</v>
      </c>
      <c r="N190" s="4"/>
      <c r="O190" s="4"/>
      <c r="P190" s="4"/>
      <c r="Q190" s="4"/>
    </row>
    <row r="191" spans="1:17" x14ac:dyDescent="0.25">
      <c r="A191" s="4"/>
      <c r="B191" s="28" t="s">
        <v>816</v>
      </c>
      <c r="C191" s="29" t="s">
        <v>363</v>
      </c>
      <c r="D191" s="10">
        <v>3750</v>
      </c>
      <c r="E191" s="89">
        <f>'[2]Лотки Л'!$B$317*1.35</f>
        <v>28404.733320000007</v>
      </c>
      <c r="F191" s="4"/>
      <c r="G191" s="4"/>
      <c r="H191" s="4"/>
      <c r="I191" s="4"/>
      <c r="J191" s="10" t="s">
        <v>409</v>
      </c>
      <c r="K191" s="29" t="s">
        <v>410</v>
      </c>
      <c r="L191" s="33">
        <v>1250</v>
      </c>
      <c r="M191" s="89">
        <f>[1]Лист1!$B$616*1.35</f>
        <v>15833.994749999998</v>
      </c>
      <c r="N191" s="4"/>
      <c r="O191" s="4"/>
      <c r="P191" s="4"/>
      <c r="Q191" s="4"/>
    </row>
    <row r="192" spans="1:17" x14ac:dyDescent="0.25">
      <c r="A192" s="4"/>
      <c r="B192" s="28" t="s">
        <v>373</v>
      </c>
      <c r="C192" s="29" t="s">
        <v>363</v>
      </c>
      <c r="D192" s="10">
        <v>3750</v>
      </c>
      <c r="E192" s="89">
        <f>'[2]Лотки Л'!$B$319*1.35</f>
        <v>30471.630570000008</v>
      </c>
      <c r="F192" s="4"/>
      <c r="G192" s="4"/>
      <c r="H192" s="4"/>
      <c r="I192" s="4"/>
      <c r="J192" s="10" t="s">
        <v>412</v>
      </c>
      <c r="K192" s="29" t="s">
        <v>413</v>
      </c>
      <c r="L192" s="33">
        <v>1770</v>
      </c>
      <c r="M192" s="89">
        <f>[1]Лист1!$B$618*1.35</f>
        <v>25926.138720000003</v>
      </c>
      <c r="N192" s="4"/>
      <c r="O192" s="4"/>
      <c r="P192" s="4"/>
      <c r="Q192" s="4"/>
    </row>
    <row r="193" spans="1:17" x14ac:dyDescent="0.25">
      <c r="A193" s="4"/>
      <c r="B193" s="28" t="s">
        <v>817</v>
      </c>
      <c r="C193" s="29" t="s">
        <v>363</v>
      </c>
      <c r="D193" s="10">
        <v>3750</v>
      </c>
      <c r="E193" s="89">
        <f>'[2]Лотки Л'!$B$321*1.35</f>
        <v>36050.441445000004</v>
      </c>
      <c r="F193" s="4"/>
      <c r="G193" s="4"/>
      <c r="H193" s="4"/>
      <c r="I193" s="4"/>
      <c r="J193" s="10" t="s">
        <v>415</v>
      </c>
      <c r="K193" s="29" t="s">
        <v>416</v>
      </c>
      <c r="L193" s="33">
        <v>2880</v>
      </c>
      <c r="M193" s="89">
        <f>[1]Лист1!$B$620*1.35</f>
        <v>35779.452300000004</v>
      </c>
      <c r="N193" s="4"/>
      <c r="O193" s="4"/>
      <c r="P193" s="4"/>
      <c r="Q193" s="4"/>
    </row>
    <row r="194" spans="1:17" x14ac:dyDescent="0.25">
      <c r="A194" s="4"/>
      <c r="B194" s="28" t="s">
        <v>376</v>
      </c>
      <c r="C194" s="29" t="s">
        <v>363</v>
      </c>
      <c r="D194" s="10">
        <v>3750</v>
      </c>
      <c r="E194" s="89">
        <f>'[2]Лотки Л'!$B$323*1.35</f>
        <v>38117.338694999999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.75" thickBot="1" x14ac:dyDescent="0.3">
      <c r="A195" s="4"/>
      <c r="B195" s="28" t="s">
        <v>818</v>
      </c>
      <c r="C195" s="29" t="s">
        <v>363</v>
      </c>
      <c r="D195" s="10">
        <v>3750</v>
      </c>
      <c r="E195" s="89">
        <f>'[2]Лотки Л'!$B$325*1.35</f>
        <v>36050.441445000004</v>
      </c>
      <c r="F195" s="4"/>
      <c r="G195" s="4"/>
      <c r="H195" s="4"/>
      <c r="I195" s="4"/>
      <c r="J195" s="8"/>
      <c r="K195" s="27" t="s">
        <v>419</v>
      </c>
      <c r="L195" s="8"/>
      <c r="M195" s="8"/>
      <c r="N195" s="4"/>
      <c r="O195" s="4"/>
      <c r="P195" s="4"/>
      <c r="Q195" s="4"/>
    </row>
    <row r="196" spans="1:17" x14ac:dyDescent="0.25">
      <c r="A196" s="4"/>
      <c r="B196" s="28" t="s">
        <v>378</v>
      </c>
      <c r="C196" s="29" t="s">
        <v>379</v>
      </c>
      <c r="D196" s="10">
        <v>940</v>
      </c>
      <c r="E196" s="89">
        <f>E184/4+350</f>
        <v>8654.97161375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30" x14ac:dyDescent="0.25">
      <c r="A197" s="4"/>
      <c r="B197" s="28" t="s">
        <v>382</v>
      </c>
      <c r="C197" s="29" t="s">
        <v>379</v>
      </c>
      <c r="D197" s="10">
        <v>940</v>
      </c>
      <c r="E197" s="89">
        <f>E186/4+350</f>
        <v>9717.5076762499993</v>
      </c>
      <c r="F197" s="4"/>
      <c r="G197" s="4"/>
      <c r="H197" s="4"/>
      <c r="I197" s="4"/>
      <c r="J197" s="15" t="s">
        <v>4</v>
      </c>
      <c r="K197" s="11" t="s">
        <v>62</v>
      </c>
      <c r="L197" s="11" t="s">
        <v>6</v>
      </c>
      <c r="M197" s="11" t="s">
        <v>7</v>
      </c>
      <c r="N197" s="4"/>
      <c r="O197" s="4"/>
      <c r="P197" s="4"/>
      <c r="Q197" s="4"/>
    </row>
    <row r="198" spans="1:17" x14ac:dyDescent="0.25">
      <c r="A198" s="4"/>
      <c r="B198" s="28" t="s">
        <v>384</v>
      </c>
      <c r="C198" s="29" t="s">
        <v>379</v>
      </c>
      <c r="D198" s="10">
        <v>940</v>
      </c>
      <c r="E198" s="89">
        <f>E188/4+350</f>
        <v>10071.54652625</v>
      </c>
      <c r="F198" s="4"/>
      <c r="G198" s="4"/>
      <c r="H198" s="4"/>
      <c r="I198" s="4"/>
      <c r="J198" s="10" t="s">
        <v>424</v>
      </c>
      <c r="K198" s="29" t="s">
        <v>425</v>
      </c>
      <c r="L198" s="36">
        <v>10</v>
      </c>
      <c r="M198" s="86">
        <f>[1]Лист1!$B$154*2</f>
        <v>352.18556000000001</v>
      </c>
      <c r="N198" s="4"/>
      <c r="O198" s="4"/>
      <c r="P198" s="4"/>
      <c r="Q198" s="4"/>
    </row>
    <row r="199" spans="1:17" x14ac:dyDescent="0.25">
      <c r="A199" s="4"/>
      <c r="B199" s="28" t="s">
        <v>385</v>
      </c>
      <c r="C199" s="30" t="s">
        <v>379</v>
      </c>
      <c r="D199" s="22">
        <v>940</v>
      </c>
      <c r="E199" s="89">
        <f>E190/4+350</f>
        <v>7376.7797675000011</v>
      </c>
      <c r="F199" s="4"/>
      <c r="G199" s="4"/>
      <c r="H199" s="4"/>
      <c r="I199" s="4"/>
      <c r="J199" s="10" t="s">
        <v>427</v>
      </c>
      <c r="K199" s="29" t="s">
        <v>428</v>
      </c>
      <c r="L199" s="10">
        <v>13</v>
      </c>
      <c r="M199" s="86">
        <f>[1]Лист1!$B$156*2</f>
        <v>372.12819999999999</v>
      </c>
      <c r="N199" s="4"/>
      <c r="O199" s="4"/>
      <c r="P199" s="4"/>
      <c r="Q199" s="4"/>
    </row>
    <row r="200" spans="1:17" x14ac:dyDescent="0.25">
      <c r="A200" s="4"/>
      <c r="B200" s="28" t="s">
        <v>386</v>
      </c>
      <c r="C200" s="29" t="s">
        <v>379</v>
      </c>
      <c r="D200" s="10">
        <v>940</v>
      </c>
      <c r="E200" s="89">
        <f>E192/4+350</f>
        <v>7967.9076425000021</v>
      </c>
      <c r="F200" s="4"/>
      <c r="G200" s="4"/>
      <c r="H200" s="4"/>
      <c r="I200" s="4"/>
      <c r="J200" s="10" t="s">
        <v>430</v>
      </c>
      <c r="K200" s="29" t="s">
        <v>431</v>
      </c>
      <c r="L200" s="10">
        <v>36</v>
      </c>
      <c r="M200" s="86">
        <f>[1]Лист1!$B$158*2</f>
        <v>951.32959999999991</v>
      </c>
      <c r="N200" s="4"/>
      <c r="O200" s="4"/>
      <c r="P200" s="4"/>
      <c r="Q200" s="4"/>
    </row>
    <row r="201" spans="1:17" x14ac:dyDescent="0.25">
      <c r="A201" s="4"/>
      <c r="B201" s="28" t="s">
        <v>387</v>
      </c>
      <c r="C201" s="29" t="s">
        <v>379</v>
      </c>
      <c r="D201" s="10">
        <v>940</v>
      </c>
      <c r="E201" s="89">
        <f>E194/4+350</f>
        <v>9879.3346737499996</v>
      </c>
      <c r="F201" s="4"/>
      <c r="G201" s="4"/>
      <c r="H201" s="4"/>
      <c r="I201" s="4"/>
      <c r="J201" s="10" t="s">
        <v>433</v>
      </c>
      <c r="K201" s="29" t="s">
        <v>434</v>
      </c>
      <c r="L201" s="10">
        <v>90</v>
      </c>
      <c r="M201" s="86">
        <f>[1]Лист1!$B$160*1.8</f>
        <v>1678.1855399999999</v>
      </c>
      <c r="N201" s="4"/>
      <c r="O201" s="4"/>
      <c r="P201" s="4"/>
      <c r="Q201" s="4"/>
    </row>
    <row r="202" spans="1:17" x14ac:dyDescent="0.25">
      <c r="A202" s="4"/>
      <c r="B202" s="28" t="s">
        <v>389</v>
      </c>
      <c r="C202" s="29" t="s">
        <v>390</v>
      </c>
      <c r="D202" s="10">
        <v>4650</v>
      </c>
      <c r="E202" s="89">
        <f>'[2]Лотки Л'!$B$327*1.35</f>
        <v>38117.338694999999</v>
      </c>
      <c r="F202" s="4"/>
      <c r="G202" s="4"/>
      <c r="H202" s="4"/>
      <c r="I202" s="4"/>
      <c r="J202" s="10" t="s">
        <v>437</v>
      </c>
      <c r="K202" s="29" t="s">
        <v>438</v>
      </c>
      <c r="L202" s="10">
        <v>130</v>
      </c>
      <c r="M202" s="86">
        <f>[1]Лист1!$B$162*1.7</f>
        <v>2271.7074499999999</v>
      </c>
      <c r="N202" s="4"/>
      <c r="O202" s="4"/>
      <c r="P202" s="4"/>
      <c r="Q202" s="4"/>
    </row>
    <row r="203" spans="1:17" x14ac:dyDescent="0.25">
      <c r="A203" s="4"/>
      <c r="B203" s="28" t="s">
        <v>819</v>
      </c>
      <c r="C203" s="29" t="s">
        <v>390</v>
      </c>
      <c r="D203" s="10">
        <v>4650</v>
      </c>
      <c r="E203" s="89">
        <f>'[2]Лотки Л'!$B$329*1.35</f>
        <v>41962.226445000008</v>
      </c>
      <c r="F203" s="4"/>
      <c r="G203" s="4"/>
      <c r="H203" s="4"/>
      <c r="I203" s="4"/>
      <c r="J203" s="10" t="s">
        <v>440</v>
      </c>
      <c r="K203" s="29" t="s">
        <v>441</v>
      </c>
      <c r="L203" s="10">
        <v>180</v>
      </c>
      <c r="M203" s="86">
        <f>[1]Лист1!$B$164*1.6</f>
        <v>3169.6958400000003</v>
      </c>
      <c r="N203" s="4"/>
      <c r="O203" s="4"/>
      <c r="P203" s="4"/>
      <c r="Q203" s="4"/>
    </row>
    <row r="204" spans="1:17" x14ac:dyDescent="0.25">
      <c r="A204" s="4"/>
      <c r="B204" s="28" t="s">
        <v>391</v>
      </c>
      <c r="C204" s="29" t="s">
        <v>390</v>
      </c>
      <c r="D204" s="10">
        <v>4650</v>
      </c>
      <c r="E204" s="89">
        <f>'[2]Лотки Л'!$B$331*1.35</f>
        <v>44029.123695000002</v>
      </c>
      <c r="F204" s="4"/>
      <c r="G204" s="4"/>
      <c r="H204" s="4"/>
      <c r="I204" s="4"/>
      <c r="J204" s="10" t="s">
        <v>443</v>
      </c>
      <c r="K204" s="29" t="s">
        <v>444</v>
      </c>
      <c r="L204" s="10">
        <v>230</v>
      </c>
      <c r="M204" s="86">
        <f>[1]Лист1!$B$166*1.5</f>
        <v>4984.8731999999991</v>
      </c>
      <c r="N204" s="4"/>
      <c r="O204" s="4"/>
      <c r="P204" s="4"/>
      <c r="Q204" s="4"/>
    </row>
    <row r="205" spans="1:17" x14ac:dyDescent="0.25">
      <c r="A205" s="4"/>
      <c r="B205" s="28" t="s">
        <v>820</v>
      </c>
      <c r="C205" s="29" t="s">
        <v>390</v>
      </c>
      <c r="D205" s="10">
        <v>4650</v>
      </c>
      <c r="E205" s="89">
        <f>'[2]Лотки Л'!$B$333*1.35</f>
        <v>45566.985645000008</v>
      </c>
      <c r="F205" s="4"/>
      <c r="G205" s="4"/>
      <c r="H205" s="4"/>
      <c r="I205" s="4"/>
      <c r="J205" s="10" t="s">
        <v>446</v>
      </c>
      <c r="K205" s="29" t="s">
        <v>447</v>
      </c>
      <c r="L205" s="10">
        <v>650</v>
      </c>
      <c r="M205" s="86">
        <f>[1]Лист1!$B$168*1.5</f>
        <v>8803.6885500000008</v>
      </c>
      <c r="N205" s="4"/>
      <c r="O205" s="4"/>
      <c r="P205" s="4"/>
      <c r="Q205" s="4"/>
    </row>
    <row r="206" spans="1:17" x14ac:dyDescent="0.25">
      <c r="A206" s="4"/>
      <c r="B206" s="28" t="s">
        <v>392</v>
      </c>
      <c r="C206" s="29" t="s">
        <v>390</v>
      </c>
      <c r="D206" s="10">
        <v>4650</v>
      </c>
      <c r="E206" s="89">
        <f>'[2]Лотки Л'!$B$335*1.35</f>
        <v>47633.882895000017</v>
      </c>
      <c r="F206" s="4"/>
      <c r="G206" s="4"/>
      <c r="H206" s="4"/>
      <c r="I206" s="4"/>
      <c r="J206" s="10" t="s">
        <v>449</v>
      </c>
      <c r="K206" s="29" t="s">
        <v>450</v>
      </c>
      <c r="L206" s="10">
        <v>1130</v>
      </c>
      <c r="M206" s="86">
        <f>[1]Лист1!$B$170*1.5</f>
        <v>13302.936</v>
      </c>
      <c r="N206" s="4"/>
      <c r="O206" s="4"/>
      <c r="P206" s="4"/>
      <c r="Q206" s="4"/>
    </row>
    <row r="207" spans="1:17" x14ac:dyDescent="0.25">
      <c r="A207" s="4"/>
      <c r="B207" s="28" t="s">
        <v>821</v>
      </c>
      <c r="C207" s="29" t="s">
        <v>390</v>
      </c>
      <c r="D207" s="10">
        <v>4650</v>
      </c>
      <c r="E207" s="89">
        <f>'[2]Лотки Л'!$B$337*1.35</f>
        <v>32115.902625000002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.75" thickBot="1" x14ac:dyDescent="0.3">
      <c r="A208" s="4"/>
      <c r="B208" s="28" t="s">
        <v>395</v>
      </c>
      <c r="C208" s="29" t="s">
        <v>390</v>
      </c>
      <c r="D208" s="10">
        <v>4650</v>
      </c>
      <c r="E208" s="89">
        <f>'[2]Лотки Л'!$B$339*1.35</f>
        <v>34182.502874999998</v>
      </c>
      <c r="F208" s="4"/>
      <c r="G208" s="4"/>
      <c r="H208" s="4"/>
      <c r="I208" s="4"/>
      <c r="J208" s="34"/>
      <c r="K208" s="27" t="s">
        <v>454</v>
      </c>
      <c r="L208" s="8"/>
      <c r="M208" s="8"/>
      <c r="N208" s="4"/>
      <c r="O208" s="4"/>
      <c r="P208" s="4"/>
      <c r="Q208" s="4"/>
    </row>
    <row r="209" spans="1:17" x14ac:dyDescent="0.25">
      <c r="A209" s="4"/>
      <c r="B209" s="28" t="s">
        <v>822</v>
      </c>
      <c r="C209" s="29" t="s">
        <v>390</v>
      </c>
      <c r="D209" s="10">
        <v>4650</v>
      </c>
      <c r="E209" s="89">
        <f>'[2]Лотки Л'!$B$341*1.35</f>
        <v>32984.968500000003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30" x14ac:dyDescent="0.25">
      <c r="A210" s="4"/>
      <c r="B210" s="28" t="s">
        <v>398</v>
      </c>
      <c r="C210" s="29" t="s">
        <v>390</v>
      </c>
      <c r="D210" s="10">
        <v>4650</v>
      </c>
      <c r="E210" s="89">
        <f>'[2]Лотки Л'!$B$343*1.35</f>
        <v>35051.568750000006</v>
      </c>
      <c r="F210" s="4"/>
      <c r="G210" s="4"/>
      <c r="H210" s="4"/>
      <c r="I210" s="4"/>
      <c r="J210" s="37" t="s">
        <v>4</v>
      </c>
      <c r="K210" s="38" t="s">
        <v>62</v>
      </c>
      <c r="L210" s="38" t="s">
        <v>6</v>
      </c>
      <c r="M210" s="38" t="s">
        <v>7</v>
      </c>
      <c r="N210" s="4"/>
      <c r="O210" s="4"/>
      <c r="P210" s="4"/>
      <c r="Q210" s="4"/>
    </row>
    <row r="211" spans="1:17" x14ac:dyDescent="0.25">
      <c r="A211" s="4"/>
      <c r="B211" s="28" t="s">
        <v>823</v>
      </c>
      <c r="C211" s="29" t="s">
        <v>390</v>
      </c>
      <c r="D211" s="10">
        <v>4650</v>
      </c>
      <c r="E211" s="89">
        <f>'[2]Лотки Л'!$B$345*1.35</f>
        <v>38631.45150000001</v>
      </c>
      <c r="F211" s="4"/>
      <c r="G211" s="4"/>
      <c r="H211" s="4"/>
      <c r="I211" s="4"/>
      <c r="J211" s="20" t="s">
        <v>458</v>
      </c>
      <c r="K211" s="39" t="s">
        <v>459</v>
      </c>
      <c r="L211" s="39">
        <v>1750</v>
      </c>
      <c r="M211" s="13">
        <v>16200</v>
      </c>
      <c r="N211" s="4"/>
      <c r="O211" s="4"/>
      <c r="P211" s="4"/>
      <c r="Q211" s="4"/>
    </row>
    <row r="212" spans="1:17" x14ac:dyDescent="0.25">
      <c r="A212" s="4"/>
      <c r="B212" s="28" t="s">
        <v>401</v>
      </c>
      <c r="C212" s="29" t="s">
        <v>390</v>
      </c>
      <c r="D212" s="10">
        <v>4650</v>
      </c>
      <c r="E212" s="89">
        <f>'[2]Лотки Л'!$B$347*1.35</f>
        <v>40698.051750000006</v>
      </c>
      <c r="F212" s="4"/>
      <c r="G212" s="4"/>
      <c r="H212" s="4"/>
      <c r="I212" s="4"/>
      <c r="J212" s="20" t="s">
        <v>461</v>
      </c>
      <c r="K212" s="39" t="s">
        <v>459</v>
      </c>
      <c r="L212" s="39">
        <v>2100</v>
      </c>
      <c r="M212" s="13">
        <v>16700</v>
      </c>
      <c r="N212" s="4"/>
      <c r="O212" s="4"/>
      <c r="P212" s="4"/>
      <c r="Q212" s="4"/>
    </row>
    <row r="213" spans="1:17" x14ac:dyDescent="0.25">
      <c r="A213" s="4"/>
      <c r="B213" s="28" t="s">
        <v>824</v>
      </c>
      <c r="C213" s="29" t="s">
        <v>390</v>
      </c>
      <c r="D213" s="10">
        <v>4650</v>
      </c>
      <c r="E213" s="89">
        <f>'[2]Лотки Л'!$B$383*1.35</f>
        <v>60092.762220000004</v>
      </c>
      <c r="F213" s="4"/>
      <c r="G213" s="4"/>
      <c r="H213" s="4"/>
      <c r="I213" s="4"/>
      <c r="J213" s="20" t="s">
        <v>464</v>
      </c>
      <c r="K213" s="39" t="s">
        <v>465</v>
      </c>
      <c r="L213" s="39">
        <v>550</v>
      </c>
      <c r="M213" s="13">
        <v>6400</v>
      </c>
      <c r="N213" s="4"/>
      <c r="O213" s="4"/>
      <c r="P213" s="4"/>
      <c r="Q213" s="4"/>
    </row>
    <row r="214" spans="1:17" x14ac:dyDescent="0.25">
      <c r="A214" s="4"/>
      <c r="B214" s="28" t="s">
        <v>404</v>
      </c>
      <c r="C214" s="29" t="s">
        <v>405</v>
      </c>
      <c r="D214" s="10">
        <v>1165</v>
      </c>
      <c r="E214" s="89">
        <f>E202/4+350</f>
        <v>9879.3346737499996</v>
      </c>
      <c r="F214" s="4"/>
      <c r="G214" s="4"/>
      <c r="H214" s="4"/>
      <c r="I214" s="4"/>
      <c r="J214" s="20" t="s">
        <v>467</v>
      </c>
      <c r="K214" s="39" t="s">
        <v>465</v>
      </c>
      <c r="L214" s="39">
        <v>650</v>
      </c>
      <c r="M214" s="13">
        <v>6620</v>
      </c>
      <c r="N214" s="4"/>
      <c r="O214" s="4"/>
      <c r="P214" s="4"/>
      <c r="Q214" s="4"/>
    </row>
    <row r="215" spans="1:17" x14ac:dyDescent="0.25">
      <c r="A215" s="4"/>
      <c r="B215" s="28" t="s">
        <v>408</v>
      </c>
      <c r="C215" s="29" t="s">
        <v>405</v>
      </c>
      <c r="D215" s="10">
        <v>1165</v>
      </c>
      <c r="E215" s="89">
        <f>E204/4+350</f>
        <v>11357.280923750001</v>
      </c>
      <c r="F215" s="4"/>
      <c r="G215" s="4"/>
      <c r="H215" s="4"/>
      <c r="I215" s="4"/>
      <c r="J215" s="20" t="s">
        <v>469</v>
      </c>
      <c r="K215" s="39" t="s">
        <v>470</v>
      </c>
      <c r="L215" s="39">
        <v>900</v>
      </c>
      <c r="M215" s="13">
        <v>8800</v>
      </c>
      <c r="N215" s="4"/>
      <c r="O215" s="4"/>
      <c r="P215" s="4"/>
      <c r="Q215" s="4"/>
    </row>
    <row r="216" spans="1:17" x14ac:dyDescent="0.25">
      <c r="A216" s="4"/>
      <c r="B216" s="28" t="s">
        <v>411</v>
      </c>
      <c r="C216" s="29" t="s">
        <v>405</v>
      </c>
      <c r="D216" s="10">
        <v>1165</v>
      </c>
      <c r="E216" s="89">
        <f>E206/4+350</f>
        <v>12258.470723750004</v>
      </c>
      <c r="F216" s="4"/>
      <c r="G216" s="4"/>
      <c r="H216" s="4"/>
      <c r="I216" s="4"/>
      <c r="J216" s="20" t="s">
        <v>472</v>
      </c>
      <c r="K216" s="39" t="s">
        <v>470</v>
      </c>
      <c r="L216" s="39">
        <v>1050</v>
      </c>
      <c r="M216" s="13">
        <v>10080</v>
      </c>
      <c r="N216" s="4"/>
      <c r="O216" s="4"/>
      <c r="P216" s="4"/>
      <c r="Q216" s="4"/>
    </row>
    <row r="217" spans="1:17" x14ac:dyDescent="0.25">
      <c r="A217" s="4"/>
      <c r="B217" s="28" t="s">
        <v>414</v>
      </c>
      <c r="C217" s="29" t="s">
        <v>405</v>
      </c>
      <c r="D217" s="10">
        <v>1165</v>
      </c>
      <c r="E217" s="89">
        <f>E208/4+350</f>
        <v>8895.6257187499996</v>
      </c>
      <c r="F217" s="4"/>
      <c r="G217" s="4"/>
      <c r="H217" s="4"/>
      <c r="I217" s="4"/>
      <c r="J217" s="20" t="s">
        <v>474</v>
      </c>
      <c r="K217" s="39" t="s">
        <v>475</v>
      </c>
      <c r="L217" s="39">
        <v>1530</v>
      </c>
      <c r="M217" s="13">
        <v>14700</v>
      </c>
      <c r="N217" s="4"/>
      <c r="O217" s="4"/>
      <c r="P217" s="4"/>
      <c r="Q217" s="4"/>
    </row>
    <row r="218" spans="1:17" x14ac:dyDescent="0.25">
      <c r="A218" s="4"/>
      <c r="B218" s="28" t="s">
        <v>417</v>
      </c>
      <c r="C218" s="29" t="s">
        <v>405</v>
      </c>
      <c r="D218" s="10">
        <v>1165</v>
      </c>
      <c r="E218" s="89">
        <f>E210/4+350</f>
        <v>9112.8921875000015</v>
      </c>
      <c r="F218" s="4"/>
      <c r="G218" s="4"/>
      <c r="H218" s="4"/>
      <c r="I218" s="4"/>
      <c r="J218" s="20" t="s">
        <v>478</v>
      </c>
      <c r="K218" s="39" t="s">
        <v>475</v>
      </c>
      <c r="L218" s="39">
        <v>1725</v>
      </c>
      <c r="M218" s="13">
        <v>16500</v>
      </c>
      <c r="N218" s="4"/>
      <c r="O218" s="4"/>
      <c r="P218" s="4"/>
      <c r="Q218" s="4"/>
    </row>
    <row r="219" spans="1:17" x14ac:dyDescent="0.25">
      <c r="A219" s="4"/>
      <c r="B219" s="28" t="s">
        <v>418</v>
      </c>
      <c r="C219" s="29" t="s">
        <v>405</v>
      </c>
      <c r="D219" s="10">
        <v>1165</v>
      </c>
      <c r="E219" s="89">
        <f>E212/4+350</f>
        <v>10524.512937500001</v>
      </c>
      <c r="F219" s="4"/>
      <c r="G219" s="4"/>
      <c r="H219" s="4"/>
      <c r="I219" s="4"/>
      <c r="J219" s="40" t="s">
        <v>480</v>
      </c>
      <c r="K219" s="29" t="s">
        <v>481</v>
      </c>
      <c r="L219" s="33">
        <v>1800</v>
      </c>
      <c r="M219" s="13">
        <v>21080</v>
      </c>
      <c r="N219" s="4"/>
      <c r="O219" s="4"/>
      <c r="P219" s="4"/>
      <c r="Q219" s="4"/>
    </row>
    <row r="220" spans="1:17" x14ac:dyDescent="0.25">
      <c r="A220" s="4"/>
      <c r="B220" s="28" t="s">
        <v>420</v>
      </c>
      <c r="C220" s="29" t="s">
        <v>421</v>
      </c>
      <c r="D220" s="10">
        <v>3150</v>
      </c>
      <c r="E220" s="89">
        <f>'[2]Лотки Л'!$B$351*1.35</f>
        <v>40698.051750000006</v>
      </c>
      <c r="F220" s="4"/>
      <c r="G220" s="4"/>
      <c r="H220" s="4"/>
      <c r="I220" s="4"/>
      <c r="J220" s="40" t="s">
        <v>483</v>
      </c>
      <c r="K220" s="29" t="s">
        <v>481</v>
      </c>
      <c r="L220" s="33">
        <v>1950</v>
      </c>
      <c r="M220" s="13">
        <v>21800</v>
      </c>
      <c r="N220" s="4"/>
      <c r="O220" s="4"/>
      <c r="P220" s="4"/>
      <c r="Q220" s="4"/>
    </row>
    <row r="221" spans="1:17" x14ac:dyDescent="0.25">
      <c r="A221" s="4"/>
      <c r="B221" s="28" t="s">
        <v>825</v>
      </c>
      <c r="C221" s="29" t="s">
        <v>421</v>
      </c>
      <c r="D221" s="10">
        <v>3150</v>
      </c>
      <c r="E221" s="89">
        <f>'[2]Лотки Л'!$B$353*1.35</f>
        <v>42673.101750000002</v>
      </c>
      <c r="F221" s="4"/>
      <c r="G221" s="4"/>
      <c r="H221" s="4"/>
      <c r="I221" s="4"/>
      <c r="J221" s="39" t="s">
        <v>485</v>
      </c>
      <c r="K221" s="39" t="s">
        <v>486</v>
      </c>
      <c r="L221" s="39">
        <v>2130</v>
      </c>
      <c r="M221" s="13">
        <v>24400</v>
      </c>
      <c r="N221" s="4"/>
      <c r="O221" s="4"/>
      <c r="P221" s="4"/>
      <c r="Q221" s="4"/>
    </row>
    <row r="222" spans="1:17" x14ac:dyDescent="0.25">
      <c r="A222" s="4"/>
      <c r="B222" s="28" t="s">
        <v>422</v>
      </c>
      <c r="C222" s="29" t="s">
        <v>421</v>
      </c>
      <c r="D222" s="10">
        <v>3150</v>
      </c>
      <c r="E222" s="89">
        <f>'[2]Лотки Л'!$B$355*1.35</f>
        <v>44739.701999999997</v>
      </c>
      <c r="F222" s="4"/>
      <c r="G222" s="4"/>
      <c r="H222" s="4"/>
      <c r="I222" s="4"/>
      <c r="J222" s="39" t="s">
        <v>488</v>
      </c>
      <c r="K222" s="39" t="s">
        <v>489</v>
      </c>
      <c r="L222" s="10">
        <v>2780</v>
      </c>
      <c r="M222" s="13">
        <v>31000</v>
      </c>
      <c r="N222" s="4"/>
      <c r="O222" s="4"/>
      <c r="P222" s="4"/>
      <c r="Q222" s="4"/>
    </row>
    <row r="223" spans="1:17" x14ac:dyDescent="0.25">
      <c r="A223" s="4"/>
      <c r="B223" s="28" t="s">
        <v>826</v>
      </c>
      <c r="C223" s="29" t="s">
        <v>421</v>
      </c>
      <c r="D223" s="10">
        <v>3150</v>
      </c>
      <c r="E223" s="89">
        <f>'[2]Лотки Л'!$B$357*1.35</f>
        <v>46964.481749999999</v>
      </c>
      <c r="F223" s="4"/>
      <c r="G223" s="4"/>
      <c r="H223" s="4"/>
      <c r="I223" s="4"/>
      <c r="J223" s="39" t="s">
        <v>491</v>
      </c>
      <c r="K223" s="39" t="s">
        <v>492</v>
      </c>
      <c r="L223" s="39">
        <v>2500</v>
      </c>
      <c r="M223" s="20" t="s">
        <v>493</v>
      </c>
      <c r="N223" s="4"/>
      <c r="O223" s="4"/>
      <c r="P223" s="4"/>
      <c r="Q223" s="4"/>
    </row>
    <row r="224" spans="1:17" x14ac:dyDescent="0.25">
      <c r="A224" s="4"/>
      <c r="B224" s="28" t="s">
        <v>423</v>
      </c>
      <c r="C224" s="29" t="s">
        <v>421</v>
      </c>
      <c r="D224" s="10">
        <v>3150</v>
      </c>
      <c r="E224" s="89">
        <f>'[2]Лотки Л'!$B$359*1.35</f>
        <v>49031.082000000002</v>
      </c>
      <c r="F224" s="4"/>
      <c r="G224" s="4"/>
      <c r="H224" s="4"/>
      <c r="I224" s="4"/>
      <c r="J224" s="39" t="s">
        <v>496</v>
      </c>
      <c r="K224" s="39" t="s">
        <v>497</v>
      </c>
      <c r="L224" s="39">
        <v>3400</v>
      </c>
      <c r="M224" s="20" t="s">
        <v>493</v>
      </c>
      <c r="N224" s="4"/>
      <c r="O224" s="4"/>
      <c r="P224" s="4"/>
      <c r="Q224" s="4"/>
    </row>
    <row r="225" spans="1:17" x14ac:dyDescent="0.25">
      <c r="A225" s="4"/>
      <c r="B225" s="28" t="s">
        <v>827</v>
      </c>
      <c r="C225" s="29" t="s">
        <v>421</v>
      </c>
      <c r="D225" s="10">
        <v>3150</v>
      </c>
      <c r="E225" s="89">
        <f>'[2]Лотки Л'!$B$361*1.35</f>
        <v>38993.285520000005</v>
      </c>
      <c r="F225" s="4"/>
      <c r="G225" s="4"/>
      <c r="H225" s="4"/>
      <c r="I225" s="4"/>
      <c r="J225" s="39" t="s">
        <v>499</v>
      </c>
      <c r="K225" s="39" t="s">
        <v>500</v>
      </c>
      <c r="L225" s="39">
        <v>4800</v>
      </c>
      <c r="M225" s="20" t="s">
        <v>493</v>
      </c>
      <c r="N225" s="4"/>
      <c r="O225" s="4"/>
      <c r="P225" s="4"/>
      <c r="Q225" s="4"/>
    </row>
    <row r="226" spans="1:17" x14ac:dyDescent="0.25">
      <c r="A226" s="4"/>
      <c r="B226" s="28" t="s">
        <v>426</v>
      </c>
      <c r="C226" s="29" t="s">
        <v>421</v>
      </c>
      <c r="D226" s="10">
        <v>3150</v>
      </c>
      <c r="E226" s="89">
        <f>'[2]Лотки Л'!$B$363*1.35</f>
        <v>41060.182770000007</v>
      </c>
      <c r="F226" s="4"/>
      <c r="G226" s="4"/>
      <c r="H226" s="4"/>
      <c r="I226" s="4"/>
      <c r="J226" s="39" t="s">
        <v>502</v>
      </c>
      <c r="K226" s="39" t="s">
        <v>503</v>
      </c>
      <c r="L226" s="39">
        <v>2600</v>
      </c>
      <c r="M226" s="20" t="s">
        <v>493</v>
      </c>
      <c r="N226" s="4"/>
      <c r="O226" s="4"/>
      <c r="P226" s="4"/>
      <c r="Q226" s="4"/>
    </row>
    <row r="227" spans="1:17" x14ac:dyDescent="0.25">
      <c r="A227" s="4"/>
      <c r="B227" s="28" t="s">
        <v>828</v>
      </c>
      <c r="C227" s="29" t="s">
        <v>421</v>
      </c>
      <c r="D227" s="10">
        <v>3150</v>
      </c>
      <c r="E227" s="89">
        <f>'[2]Лотки Л'!$B$365*1.35</f>
        <v>43448.754645000008</v>
      </c>
      <c r="F227" s="4"/>
      <c r="G227" s="4"/>
      <c r="H227" s="4"/>
      <c r="I227" s="4"/>
      <c r="J227" s="39" t="s">
        <v>505</v>
      </c>
      <c r="K227" s="39" t="s">
        <v>506</v>
      </c>
      <c r="L227" s="39">
        <v>4100</v>
      </c>
      <c r="M227" s="20" t="s">
        <v>493</v>
      </c>
      <c r="N227" s="4"/>
      <c r="O227" s="4"/>
      <c r="P227" s="4"/>
      <c r="Q227" s="4"/>
    </row>
    <row r="228" spans="1:17" x14ac:dyDescent="0.25">
      <c r="A228" s="4"/>
      <c r="B228" s="28" t="s">
        <v>429</v>
      </c>
      <c r="C228" s="29" t="s">
        <v>421</v>
      </c>
      <c r="D228" s="10">
        <v>3150</v>
      </c>
      <c r="E228" s="89">
        <f>'[2]Лотки Л'!$B$367*1.35</f>
        <v>45515.651895000017</v>
      </c>
      <c r="F228" s="4"/>
      <c r="G228" s="4"/>
      <c r="H228" s="4"/>
      <c r="I228" s="4"/>
      <c r="J228" s="39" t="s">
        <v>508</v>
      </c>
      <c r="K228" s="39" t="s">
        <v>509</v>
      </c>
      <c r="L228" s="39">
        <v>5400</v>
      </c>
      <c r="M228" s="20" t="s">
        <v>493</v>
      </c>
      <c r="N228" s="4"/>
      <c r="O228" s="4"/>
      <c r="P228" s="4"/>
      <c r="Q228" s="4"/>
    </row>
    <row r="229" spans="1:17" x14ac:dyDescent="0.25">
      <c r="A229" s="4"/>
      <c r="B229" s="28" t="s">
        <v>829</v>
      </c>
      <c r="C229" s="29" t="s">
        <v>421</v>
      </c>
      <c r="D229" s="10">
        <v>3150</v>
      </c>
      <c r="E229" s="89">
        <f>'[2]Лотки Л'!$B$369*1.35</f>
        <v>48036.567644999996</v>
      </c>
      <c r="F229" s="4"/>
      <c r="G229" s="4"/>
      <c r="H229" s="4"/>
      <c r="I229" s="4"/>
      <c r="J229" s="39" t="s">
        <v>511</v>
      </c>
      <c r="K229" s="39" t="s">
        <v>512</v>
      </c>
      <c r="L229" s="39">
        <v>1800</v>
      </c>
      <c r="M229" s="20" t="s">
        <v>493</v>
      </c>
      <c r="N229" s="4"/>
      <c r="O229" s="4"/>
      <c r="P229" s="4"/>
      <c r="Q229" s="4"/>
    </row>
    <row r="230" spans="1:17" x14ac:dyDescent="0.25">
      <c r="A230" s="4"/>
      <c r="B230" s="28" t="s">
        <v>432</v>
      </c>
      <c r="C230" s="29" t="s">
        <v>421</v>
      </c>
      <c r="D230" s="10">
        <v>3150</v>
      </c>
      <c r="E230" s="89">
        <f>'[2]Лотки Л'!$B$371*1.35</f>
        <v>50103.464895000005</v>
      </c>
      <c r="F230" s="4"/>
      <c r="G230" s="4"/>
      <c r="H230" s="4"/>
      <c r="I230" s="4"/>
      <c r="J230" s="39" t="s">
        <v>513</v>
      </c>
      <c r="K230" s="39" t="s">
        <v>503</v>
      </c>
      <c r="L230" s="39">
        <v>2400</v>
      </c>
      <c r="M230" s="20" t="s">
        <v>493</v>
      </c>
      <c r="N230" s="4"/>
      <c r="O230" s="4"/>
      <c r="P230" s="4"/>
      <c r="Q230" s="4"/>
    </row>
    <row r="231" spans="1:17" x14ac:dyDescent="0.25">
      <c r="A231" s="4"/>
      <c r="B231" s="28" t="s">
        <v>830</v>
      </c>
      <c r="C231" s="29" t="s">
        <v>421</v>
      </c>
      <c r="D231" s="10">
        <v>3150</v>
      </c>
      <c r="E231" s="89">
        <f>'[2]Лотки Л'!$B$373*1.35</f>
        <v>48036.567644999996</v>
      </c>
      <c r="F231" s="4"/>
      <c r="G231" s="4"/>
      <c r="H231" s="4"/>
      <c r="I231" s="4"/>
      <c r="J231" s="39" t="s">
        <v>514</v>
      </c>
      <c r="K231" s="39" t="s">
        <v>506</v>
      </c>
      <c r="L231" s="39">
        <v>3800</v>
      </c>
      <c r="M231" s="20" t="s">
        <v>493</v>
      </c>
      <c r="N231" s="4"/>
      <c r="O231" s="4"/>
      <c r="P231" s="4"/>
      <c r="Q231" s="4"/>
    </row>
    <row r="232" spans="1:17" x14ac:dyDescent="0.25">
      <c r="A232" s="4"/>
      <c r="B232" s="28" t="s">
        <v>435</v>
      </c>
      <c r="C232" s="29" t="s">
        <v>436</v>
      </c>
      <c r="D232" s="10">
        <v>540</v>
      </c>
      <c r="E232" s="89">
        <f>E220/4+400</f>
        <v>10574.512937500001</v>
      </c>
      <c r="F232" s="4"/>
      <c r="G232" s="4"/>
      <c r="H232" s="4"/>
      <c r="I232" s="4"/>
      <c r="J232" s="39" t="s">
        <v>515</v>
      </c>
      <c r="K232" s="39" t="s">
        <v>509</v>
      </c>
      <c r="L232" s="39">
        <v>5200</v>
      </c>
      <c r="M232" s="20" t="s">
        <v>493</v>
      </c>
      <c r="N232" s="4"/>
      <c r="O232" s="4"/>
      <c r="P232" s="4"/>
      <c r="Q232" s="4"/>
    </row>
    <row r="233" spans="1:17" x14ac:dyDescent="0.25">
      <c r="A233" s="4"/>
      <c r="B233" s="28" t="s">
        <v>439</v>
      </c>
      <c r="C233" s="29" t="s">
        <v>436</v>
      </c>
      <c r="D233" s="10">
        <v>540</v>
      </c>
      <c r="E233" s="89">
        <f>E222/4+400</f>
        <v>11584.925499999999</v>
      </c>
      <c r="F233" s="4"/>
      <c r="G233" s="4"/>
      <c r="H233" s="4"/>
      <c r="I233" s="4"/>
      <c r="J233" s="49"/>
      <c r="K233" s="49"/>
      <c r="L233" s="49"/>
      <c r="M233" s="79"/>
      <c r="N233" s="4"/>
      <c r="O233" s="4"/>
      <c r="P233" s="4"/>
      <c r="Q233" s="4"/>
    </row>
    <row r="234" spans="1:17" x14ac:dyDescent="0.25">
      <c r="A234" s="4"/>
      <c r="B234" s="28" t="s">
        <v>442</v>
      </c>
      <c r="C234" s="29" t="s">
        <v>436</v>
      </c>
      <c r="D234" s="10">
        <v>540</v>
      </c>
      <c r="E234" s="89">
        <f>E224/4+400</f>
        <v>12657.770500000001</v>
      </c>
      <c r="F234" s="4"/>
      <c r="G234" s="4"/>
      <c r="H234" s="4"/>
      <c r="I234" s="4"/>
      <c r="J234" s="49"/>
      <c r="K234" s="49"/>
      <c r="L234" s="49"/>
      <c r="M234" s="79"/>
      <c r="N234" s="4"/>
      <c r="O234" s="4"/>
      <c r="P234" s="4"/>
      <c r="Q234" s="4"/>
    </row>
    <row r="235" spans="1:17" x14ac:dyDescent="0.25">
      <c r="A235" s="4"/>
      <c r="B235" s="28" t="s">
        <v>445</v>
      </c>
      <c r="C235" s="29" t="s">
        <v>436</v>
      </c>
      <c r="D235" s="10">
        <v>540</v>
      </c>
      <c r="E235" s="89">
        <f>E226/4+400</f>
        <v>10665.045692500002</v>
      </c>
      <c r="F235" s="4"/>
      <c r="G235" s="4"/>
      <c r="H235" s="4"/>
      <c r="I235" s="4"/>
      <c r="J235" s="49"/>
      <c r="K235" s="49"/>
      <c r="L235" s="49"/>
      <c r="M235" s="79"/>
      <c r="N235" s="4"/>
      <c r="O235" s="4"/>
      <c r="P235" s="4"/>
      <c r="Q235" s="4"/>
    </row>
    <row r="236" spans="1:17" x14ac:dyDescent="0.25">
      <c r="A236" s="4"/>
      <c r="B236" s="28" t="s">
        <v>448</v>
      </c>
      <c r="C236" s="29" t="s">
        <v>436</v>
      </c>
      <c r="D236" s="10">
        <v>540</v>
      </c>
      <c r="E236" s="89">
        <f>E228/4+400</f>
        <v>11778.912973750004</v>
      </c>
      <c r="F236" s="4"/>
      <c r="G236" s="4"/>
      <c r="H236" s="4"/>
      <c r="I236" s="4"/>
      <c r="J236" s="49"/>
      <c r="K236" s="49"/>
      <c r="L236" s="49"/>
      <c r="M236" s="79"/>
      <c r="N236" s="4"/>
      <c r="O236" s="4"/>
      <c r="P236" s="4"/>
      <c r="Q236" s="4"/>
    </row>
    <row r="237" spans="1:17" x14ac:dyDescent="0.25">
      <c r="A237" s="4"/>
      <c r="B237" s="28" t="s">
        <v>451</v>
      </c>
      <c r="C237" s="29" t="s">
        <v>436</v>
      </c>
      <c r="D237" s="10">
        <v>540</v>
      </c>
      <c r="E237" s="89">
        <f>E230/4+400</f>
        <v>12925.866223750001</v>
      </c>
      <c r="F237" s="4"/>
      <c r="G237" s="4"/>
      <c r="H237" s="4"/>
      <c r="I237" s="4"/>
      <c r="J237" s="49"/>
      <c r="K237" s="49"/>
      <c r="L237" s="49"/>
      <c r="M237" s="79"/>
      <c r="N237" s="4"/>
      <c r="O237" s="4"/>
      <c r="P237" s="4"/>
      <c r="Q237" s="4"/>
    </row>
    <row r="238" spans="1:17" x14ac:dyDescent="0.25">
      <c r="A238" s="4"/>
      <c r="B238" s="28" t="s">
        <v>452</v>
      </c>
      <c r="C238" s="29" t="s">
        <v>453</v>
      </c>
      <c r="D238" s="10">
        <v>3750</v>
      </c>
      <c r="E238" s="89">
        <f>'[2]Лотки Л'!$B$375*1.35</f>
        <v>50103.464895000005</v>
      </c>
      <c r="F238" s="4"/>
      <c r="G238" s="4"/>
      <c r="H238" s="4"/>
      <c r="I238" s="4"/>
      <c r="J238" s="49"/>
      <c r="K238" s="49"/>
      <c r="L238" s="49"/>
      <c r="M238" s="79"/>
      <c r="N238" s="4"/>
      <c r="O238" s="4"/>
      <c r="P238" s="4"/>
      <c r="Q238" s="4"/>
    </row>
    <row r="239" spans="1:17" x14ac:dyDescent="0.25">
      <c r="A239" s="4"/>
      <c r="B239" s="28" t="s">
        <v>831</v>
      </c>
      <c r="C239" s="29" t="s">
        <v>453</v>
      </c>
      <c r="D239" s="10">
        <v>3750</v>
      </c>
      <c r="E239" s="89">
        <f>'[2]Лотки Л'!$B$377*1.35</f>
        <v>52847.326395000004</v>
      </c>
      <c r="F239" s="4"/>
      <c r="G239" s="4"/>
      <c r="H239" s="4"/>
      <c r="I239" s="4"/>
      <c r="J239" s="49"/>
      <c r="K239" s="49"/>
      <c r="L239" s="49"/>
      <c r="M239" s="79"/>
      <c r="N239" s="4"/>
      <c r="O239" s="4"/>
      <c r="P239" s="4"/>
      <c r="Q239" s="4"/>
    </row>
    <row r="240" spans="1:17" x14ac:dyDescent="0.25">
      <c r="A240" s="4"/>
      <c r="B240" s="28" t="s">
        <v>455</v>
      </c>
      <c r="C240" s="29" t="s">
        <v>453</v>
      </c>
      <c r="D240" s="10">
        <v>3750</v>
      </c>
      <c r="E240" s="89">
        <f>'[2]Лотки Л'!$B$379*1.35</f>
        <v>54775.004895000005</v>
      </c>
      <c r="F240" s="4"/>
      <c r="G240" s="4"/>
      <c r="H240" s="4"/>
      <c r="I240" s="4"/>
      <c r="J240" s="49"/>
      <c r="K240" s="49"/>
      <c r="L240" s="49"/>
      <c r="M240" s="79"/>
      <c r="N240" s="4"/>
      <c r="O240" s="4"/>
      <c r="P240" s="4"/>
      <c r="Q240" s="4"/>
    </row>
    <row r="241" spans="1:17" x14ac:dyDescent="0.25">
      <c r="A241" s="4"/>
      <c r="B241" s="28" t="s">
        <v>833</v>
      </c>
      <c r="C241" s="29" t="s">
        <v>453</v>
      </c>
      <c r="D241" s="10">
        <v>3750</v>
      </c>
      <c r="E241" s="89">
        <f>'[2]Лотки Л'!$B$381*1.35</f>
        <v>58168.637595</v>
      </c>
      <c r="F241" s="4"/>
      <c r="G241" s="4"/>
      <c r="H241" s="4"/>
      <c r="I241" s="4"/>
      <c r="J241" s="49"/>
      <c r="K241" s="49"/>
      <c r="L241" s="49"/>
      <c r="M241" s="79"/>
      <c r="N241" s="4"/>
      <c r="O241" s="4"/>
      <c r="P241" s="4"/>
      <c r="Q241" s="4"/>
    </row>
    <row r="242" spans="1:17" x14ac:dyDescent="0.25">
      <c r="A242" s="4"/>
      <c r="B242" s="28" t="s">
        <v>456</v>
      </c>
      <c r="C242" s="29" t="s">
        <v>453</v>
      </c>
      <c r="D242" s="10">
        <v>3750</v>
      </c>
      <c r="E242" s="89">
        <f>'[2]Лотки Л'!$B$383*1.35</f>
        <v>60092.762220000004</v>
      </c>
      <c r="F242" s="4"/>
      <c r="G242" s="4"/>
      <c r="H242" s="4"/>
      <c r="I242" s="4"/>
      <c r="J242" s="49"/>
      <c r="K242" s="49"/>
      <c r="L242" s="49"/>
      <c r="M242" s="79"/>
      <c r="N242" s="4"/>
      <c r="O242" s="4"/>
      <c r="P242" s="4"/>
      <c r="Q242" s="4"/>
    </row>
    <row r="243" spans="1:17" x14ac:dyDescent="0.25">
      <c r="A243" s="4"/>
      <c r="B243" s="28" t="s">
        <v>832</v>
      </c>
      <c r="C243" s="29" t="s">
        <v>453</v>
      </c>
      <c r="D243" s="10">
        <v>3750</v>
      </c>
      <c r="E243" s="89">
        <f>'[2]Лотки Л'!$B$385*1.35</f>
        <v>28109.829195000006</v>
      </c>
      <c r="F243" s="4"/>
      <c r="G243" s="4"/>
      <c r="H243" s="4"/>
      <c r="I243" s="4"/>
      <c r="J243" s="49"/>
      <c r="K243" s="49"/>
      <c r="L243" s="49"/>
      <c r="M243" s="79"/>
      <c r="N243" s="4"/>
      <c r="O243" s="4"/>
      <c r="P243" s="4"/>
      <c r="Q243" s="4"/>
    </row>
    <row r="244" spans="1:17" x14ac:dyDescent="0.25">
      <c r="A244" s="4"/>
      <c r="B244" s="28" t="s">
        <v>457</v>
      </c>
      <c r="C244" s="29" t="s">
        <v>453</v>
      </c>
      <c r="D244" s="10">
        <v>3750</v>
      </c>
      <c r="E244" s="89">
        <f>'[2]Лотки Л'!$B$387*1.35</f>
        <v>30176.726445000004</v>
      </c>
      <c r="G244" s="4"/>
      <c r="H244" s="4"/>
      <c r="I244" s="4"/>
      <c r="J244" s="49"/>
      <c r="K244" s="49"/>
      <c r="L244" s="49"/>
      <c r="M244" s="79"/>
      <c r="N244" s="4"/>
      <c r="O244" s="4"/>
      <c r="P244" s="4"/>
      <c r="Q244" s="4"/>
    </row>
    <row r="245" spans="1:17" x14ac:dyDescent="0.25">
      <c r="A245" s="4"/>
      <c r="B245" s="28" t="s">
        <v>834</v>
      </c>
      <c r="C245" s="29" t="s">
        <v>453</v>
      </c>
      <c r="D245" s="10">
        <v>3750</v>
      </c>
      <c r="E245" s="89">
        <f>'[2]Лотки Л'!$B$389*1.35</f>
        <v>32176.154070000004</v>
      </c>
      <c r="F245" s="4"/>
      <c r="G245" s="4"/>
      <c r="H245" s="4"/>
      <c r="I245" s="4"/>
      <c r="J245" s="49"/>
      <c r="K245" s="49"/>
      <c r="L245" s="49"/>
      <c r="M245" s="79"/>
      <c r="N245" s="4"/>
      <c r="O245" s="4"/>
      <c r="P245" s="4"/>
      <c r="Q245" s="4"/>
    </row>
    <row r="246" spans="1:17" x14ac:dyDescent="0.25">
      <c r="A246" s="4"/>
      <c r="B246" s="28" t="s">
        <v>460</v>
      </c>
      <c r="C246" s="29" t="s">
        <v>453</v>
      </c>
      <c r="D246" s="10">
        <v>3750</v>
      </c>
      <c r="E246" s="89">
        <f>'[2]Лотки Л'!$B$391*1.35</f>
        <v>34258.036320000007</v>
      </c>
      <c r="F246" s="4"/>
      <c r="G246" s="4"/>
      <c r="H246" s="4"/>
      <c r="I246" s="4"/>
      <c r="J246" s="49"/>
      <c r="K246" s="49"/>
      <c r="L246" s="49"/>
      <c r="M246" s="79"/>
      <c r="N246" s="4"/>
      <c r="O246" s="4"/>
      <c r="P246" s="4"/>
      <c r="Q246" s="4"/>
    </row>
    <row r="247" spans="1:17" x14ac:dyDescent="0.25">
      <c r="A247" s="4"/>
      <c r="B247" s="28" t="s">
        <v>835</v>
      </c>
      <c r="C247" s="29" t="s">
        <v>453</v>
      </c>
      <c r="D247" s="10">
        <v>3750</v>
      </c>
      <c r="E247" s="89">
        <f>'[2]Лотки Л'!$B$393*1.35</f>
        <v>35821.444320000002</v>
      </c>
      <c r="F247" s="4"/>
      <c r="G247" s="4"/>
      <c r="H247" s="4"/>
      <c r="I247" s="4"/>
      <c r="J247" s="49"/>
      <c r="K247" s="49"/>
      <c r="L247" s="49"/>
      <c r="M247" s="79"/>
      <c r="N247" s="4"/>
      <c r="O247" s="4"/>
      <c r="P247" s="4"/>
      <c r="Q247" s="4"/>
    </row>
    <row r="248" spans="1:17" x14ac:dyDescent="0.25">
      <c r="A248" s="4"/>
      <c r="B248" s="28" t="s">
        <v>462</v>
      </c>
      <c r="C248" s="29" t="s">
        <v>463</v>
      </c>
      <c r="D248" s="10">
        <v>940</v>
      </c>
      <c r="E248" s="89">
        <f>E238/4+400</f>
        <v>12925.866223750001</v>
      </c>
      <c r="F248" s="4"/>
      <c r="G248" s="4"/>
      <c r="H248" s="4"/>
      <c r="I248" s="4"/>
      <c r="J248" s="49"/>
      <c r="K248" s="49"/>
      <c r="L248" s="49"/>
      <c r="M248" s="79"/>
      <c r="N248" s="4"/>
      <c r="O248" s="4"/>
      <c r="P248" s="4"/>
      <c r="Q248" s="4"/>
    </row>
    <row r="249" spans="1:17" x14ac:dyDescent="0.25">
      <c r="A249" s="4"/>
      <c r="B249" s="28" t="s">
        <v>466</v>
      </c>
      <c r="C249" s="29" t="s">
        <v>463</v>
      </c>
      <c r="D249" s="10">
        <v>940</v>
      </c>
      <c r="E249" s="89">
        <f>E240/4+400</f>
        <v>14093.751223750001</v>
      </c>
      <c r="F249" s="4"/>
      <c r="G249" s="4"/>
      <c r="H249" s="4"/>
      <c r="I249" s="4"/>
      <c r="J249" s="49"/>
      <c r="K249" s="49"/>
      <c r="L249" s="49"/>
      <c r="M249" s="79"/>
      <c r="N249" s="4"/>
      <c r="O249" s="4"/>
      <c r="P249" s="4"/>
      <c r="Q249" s="4"/>
    </row>
    <row r="250" spans="1:17" x14ac:dyDescent="0.25">
      <c r="A250" s="4"/>
      <c r="B250" s="28" t="s">
        <v>468</v>
      </c>
      <c r="C250" s="29" t="s">
        <v>463</v>
      </c>
      <c r="D250" s="10">
        <v>940</v>
      </c>
      <c r="E250" s="89">
        <f>E242/4+400</f>
        <v>15423.190555000001</v>
      </c>
      <c r="F250" s="4"/>
      <c r="G250" s="4"/>
      <c r="H250" s="4"/>
      <c r="I250" s="4"/>
      <c r="J250" s="49"/>
      <c r="K250" s="49"/>
      <c r="L250" s="49"/>
      <c r="M250" s="79"/>
      <c r="N250" s="4"/>
      <c r="O250" s="4"/>
      <c r="P250" s="4"/>
      <c r="Q250" s="4"/>
    </row>
    <row r="251" spans="1:17" x14ac:dyDescent="0.25">
      <c r="A251" s="4"/>
      <c r="B251" s="28" t="s">
        <v>471</v>
      </c>
      <c r="C251" s="29" t="s">
        <v>463</v>
      </c>
      <c r="D251" s="10">
        <v>940</v>
      </c>
      <c r="E251" s="89">
        <f>E244/4+400</f>
        <v>7944.181611250001</v>
      </c>
      <c r="F251" s="4"/>
      <c r="G251" s="4"/>
      <c r="H251" s="4"/>
      <c r="I251" s="4"/>
      <c r="J251" s="49"/>
      <c r="K251" s="49"/>
      <c r="L251" s="49"/>
      <c r="M251" s="79"/>
      <c r="N251" s="4"/>
      <c r="O251" s="4"/>
      <c r="P251" s="4"/>
      <c r="Q251" s="4"/>
    </row>
    <row r="252" spans="1:17" x14ac:dyDescent="0.25">
      <c r="A252" s="4"/>
      <c r="B252" s="28" t="s">
        <v>473</v>
      </c>
      <c r="C252" s="29" t="s">
        <v>463</v>
      </c>
      <c r="D252" s="10">
        <v>940</v>
      </c>
      <c r="E252" s="89">
        <f>E246/4+400</f>
        <v>8964.5090800000016</v>
      </c>
      <c r="F252" s="4"/>
      <c r="G252" s="4"/>
      <c r="H252" s="4"/>
      <c r="I252" s="4"/>
      <c r="J252" s="49"/>
      <c r="K252" s="49"/>
      <c r="L252" s="49"/>
      <c r="M252" s="79"/>
      <c r="N252" s="4"/>
      <c r="O252" s="4"/>
      <c r="P252" s="4"/>
      <c r="Q252" s="4"/>
    </row>
    <row r="253" spans="1:17" x14ac:dyDescent="0.25">
      <c r="A253" s="4"/>
      <c r="B253" s="28" t="s">
        <v>476</v>
      </c>
      <c r="C253" s="29" t="s">
        <v>477</v>
      </c>
      <c r="D253" s="10">
        <v>4430</v>
      </c>
      <c r="E253" s="89">
        <f>'[2]Лотки Л'!$B$395*1.35</f>
        <v>37888.341570000004</v>
      </c>
      <c r="F253" s="4"/>
      <c r="G253" s="4"/>
      <c r="H253" s="4"/>
      <c r="I253" s="4"/>
      <c r="J253" s="49"/>
      <c r="K253" s="49"/>
      <c r="L253" s="49"/>
      <c r="M253" s="79"/>
      <c r="N253" s="4"/>
      <c r="O253" s="4"/>
      <c r="P253" s="4"/>
      <c r="Q253" s="4"/>
    </row>
    <row r="254" spans="1:17" x14ac:dyDescent="0.25">
      <c r="A254" s="4"/>
      <c r="B254" s="28" t="s">
        <v>836</v>
      </c>
      <c r="C254" s="29" t="s">
        <v>477</v>
      </c>
      <c r="D254" s="10">
        <v>4430</v>
      </c>
      <c r="E254" s="89">
        <f>'[2]Лотки Л'!$B$397*1.35</f>
        <v>39154.042170000001</v>
      </c>
      <c r="F254" s="4"/>
      <c r="G254" s="4"/>
      <c r="H254" s="4"/>
      <c r="I254" s="4"/>
      <c r="J254" s="49"/>
      <c r="K254" s="49"/>
      <c r="L254" s="49"/>
      <c r="M254" s="79"/>
      <c r="N254" s="4"/>
      <c r="O254" s="4"/>
      <c r="P254" s="4"/>
      <c r="Q254" s="4"/>
    </row>
    <row r="255" spans="1:17" x14ac:dyDescent="0.25">
      <c r="A255" s="4"/>
      <c r="B255" s="28" t="s">
        <v>479</v>
      </c>
      <c r="C255" s="29" t="s">
        <v>477</v>
      </c>
      <c r="D255" s="10">
        <v>4430</v>
      </c>
      <c r="E255" s="89">
        <f>'[2]Лотки Л'!$B$399*1.35</f>
        <v>41220.939420000002</v>
      </c>
      <c r="F255" s="4"/>
      <c r="G255" s="4"/>
      <c r="H255" s="4"/>
      <c r="I255" s="4"/>
      <c r="J255" s="49"/>
      <c r="K255" s="49"/>
      <c r="L255" s="49"/>
      <c r="M255" s="79"/>
      <c r="N255" s="4"/>
      <c r="O255" s="4"/>
      <c r="P255" s="4"/>
      <c r="Q255" s="4"/>
    </row>
    <row r="256" spans="1:17" x14ac:dyDescent="0.25">
      <c r="A256" s="4"/>
      <c r="B256" s="28" t="s">
        <v>837</v>
      </c>
      <c r="C256" s="29" t="s">
        <v>477</v>
      </c>
      <c r="D256" s="10">
        <v>4430</v>
      </c>
      <c r="E256" s="89">
        <f>'[2]Лотки Л'!$B$401*1.35</f>
        <v>43627.493295</v>
      </c>
      <c r="F256" s="4"/>
      <c r="G256" s="4"/>
      <c r="H256" s="4"/>
      <c r="I256" s="4"/>
      <c r="J256" s="49"/>
      <c r="K256" s="49"/>
      <c r="L256" s="49"/>
      <c r="M256" s="79"/>
      <c r="N256" s="4"/>
      <c r="O256" s="4"/>
      <c r="P256" s="4"/>
      <c r="Q256" s="4"/>
    </row>
    <row r="257" spans="1:17" x14ac:dyDescent="0.25">
      <c r="A257" s="4"/>
      <c r="B257" s="28" t="s">
        <v>482</v>
      </c>
      <c r="C257" s="29" t="s">
        <v>477</v>
      </c>
      <c r="D257" s="10">
        <v>4430</v>
      </c>
      <c r="E257" s="89">
        <f>'[2]Лотки Л'!$B$403*1.35</f>
        <v>45694.390545000002</v>
      </c>
      <c r="F257" s="4"/>
      <c r="G257" s="4"/>
      <c r="H257" s="4"/>
      <c r="I257" s="4"/>
      <c r="J257" s="49"/>
      <c r="K257" s="49"/>
      <c r="L257" s="49"/>
      <c r="M257" s="79"/>
      <c r="N257" s="4"/>
      <c r="O257" s="4"/>
      <c r="P257" s="4"/>
      <c r="Q257" s="4"/>
    </row>
    <row r="258" spans="1:17" x14ac:dyDescent="0.25">
      <c r="A258" s="4"/>
      <c r="B258" s="28" t="s">
        <v>838</v>
      </c>
      <c r="C258" s="29" t="s">
        <v>477</v>
      </c>
      <c r="D258" s="10">
        <v>4430</v>
      </c>
      <c r="E258" s="89">
        <f>'[2]Лотки Л'!$B$405*1.35</f>
        <v>45429.872895000008</v>
      </c>
      <c r="F258" s="4"/>
      <c r="G258" s="4"/>
      <c r="H258" s="4"/>
      <c r="I258" s="4"/>
      <c r="J258" s="49"/>
      <c r="K258" s="49"/>
      <c r="L258" s="49"/>
      <c r="M258" s="79"/>
      <c r="N258" s="4"/>
      <c r="O258" s="4"/>
      <c r="P258" s="4"/>
      <c r="Q258" s="4"/>
    </row>
    <row r="259" spans="1:17" x14ac:dyDescent="0.25">
      <c r="A259" s="4"/>
      <c r="B259" s="28" t="s">
        <v>484</v>
      </c>
      <c r="C259" s="29" t="s">
        <v>477</v>
      </c>
      <c r="D259" s="10">
        <v>4430</v>
      </c>
      <c r="E259" s="89">
        <f>'[2]Лотки Л'!$B$407*1.35</f>
        <v>47496.77014500001</v>
      </c>
      <c r="F259" s="4"/>
      <c r="G259" s="4"/>
      <c r="H259" s="4"/>
      <c r="I259" s="4"/>
      <c r="J259" s="49"/>
      <c r="K259" s="49"/>
      <c r="L259" s="49"/>
      <c r="M259" s="79"/>
      <c r="N259" s="4"/>
      <c r="O259" s="4"/>
      <c r="P259" s="4"/>
      <c r="Q259" s="4"/>
    </row>
    <row r="260" spans="1:17" x14ac:dyDescent="0.25">
      <c r="A260" s="4"/>
      <c r="B260" s="28" t="s">
        <v>839</v>
      </c>
      <c r="C260" s="29" t="s">
        <v>477</v>
      </c>
      <c r="D260" s="10">
        <v>4430</v>
      </c>
      <c r="E260" s="89">
        <f>'[2]Лотки Л'!$B$409*1.35</f>
        <v>34038.690750000002</v>
      </c>
      <c r="F260" s="4"/>
      <c r="G260" s="4"/>
      <c r="H260" s="4"/>
      <c r="I260" s="4"/>
      <c r="J260" s="49"/>
      <c r="K260" s="49"/>
      <c r="L260" s="49"/>
      <c r="M260" s="79"/>
      <c r="N260" s="4"/>
      <c r="O260" s="4"/>
      <c r="P260" s="4"/>
      <c r="Q260" s="4"/>
    </row>
    <row r="261" spans="1:17" x14ac:dyDescent="0.25">
      <c r="A261" s="4"/>
      <c r="B261" s="28" t="s">
        <v>487</v>
      </c>
      <c r="C261" s="29" t="s">
        <v>477</v>
      </c>
      <c r="D261" s="10">
        <v>4430</v>
      </c>
      <c r="E261" s="89">
        <f>'[2]Лотки Л'!$B$411*1.35</f>
        <v>35984.300625000003</v>
      </c>
      <c r="G261" s="4"/>
      <c r="H261" s="4"/>
      <c r="I261" s="4"/>
      <c r="J261" s="49"/>
      <c r="K261" s="49"/>
      <c r="L261" s="49"/>
      <c r="M261" s="79"/>
      <c r="N261" s="4"/>
      <c r="O261" s="4"/>
      <c r="P261" s="4"/>
      <c r="Q261" s="4"/>
    </row>
    <row r="262" spans="1:17" x14ac:dyDescent="0.25">
      <c r="A262" s="4"/>
      <c r="B262" s="28" t="s">
        <v>840</v>
      </c>
      <c r="C262" s="29" t="s">
        <v>477</v>
      </c>
      <c r="D262" s="10">
        <v>4430</v>
      </c>
      <c r="E262" s="89">
        <f>'[2]Лотки Л'!$B$413*1.35</f>
        <v>35341.390125000005</v>
      </c>
      <c r="F262" s="4"/>
      <c r="G262" s="4"/>
      <c r="H262" s="4"/>
      <c r="I262" s="4"/>
      <c r="J262" s="49"/>
      <c r="K262" s="49"/>
      <c r="L262" s="49"/>
      <c r="M262" s="79"/>
      <c r="N262" s="4"/>
      <c r="O262" s="4"/>
      <c r="P262" s="4"/>
      <c r="Q262" s="4"/>
    </row>
    <row r="263" spans="1:17" x14ac:dyDescent="0.25">
      <c r="A263" s="4"/>
      <c r="B263" s="28" t="s">
        <v>490</v>
      </c>
      <c r="C263" s="29" t="s">
        <v>477</v>
      </c>
      <c r="D263" s="10">
        <v>4430</v>
      </c>
      <c r="E263" s="89">
        <f>'[2]Лотки Л'!$B$415*1.35</f>
        <v>37287.000000000007</v>
      </c>
      <c r="F263" s="4"/>
      <c r="G263" s="4"/>
      <c r="H263" s="4"/>
      <c r="I263" s="4"/>
      <c r="J263" s="49"/>
      <c r="K263" s="49"/>
      <c r="L263" s="49"/>
      <c r="M263" s="79"/>
      <c r="N263" s="4"/>
      <c r="O263" s="4"/>
      <c r="P263" s="4"/>
      <c r="Q263" s="4"/>
    </row>
    <row r="264" spans="1:17" x14ac:dyDescent="0.25">
      <c r="A264" s="4"/>
      <c r="B264" s="28" t="s">
        <v>841</v>
      </c>
      <c r="C264" s="29" t="s">
        <v>477</v>
      </c>
      <c r="D264" s="10">
        <v>4430</v>
      </c>
      <c r="E264" s="89">
        <f>'[2]Лотки Л'!$B$417*1.35</f>
        <v>42488.614125</v>
      </c>
      <c r="F264" s="4"/>
      <c r="G264" s="4"/>
      <c r="H264" s="4"/>
      <c r="I264" s="4"/>
      <c r="J264" s="49"/>
      <c r="K264" s="49"/>
      <c r="L264" s="49"/>
      <c r="M264" s="79"/>
      <c r="N264" s="4"/>
      <c r="O264" s="4"/>
      <c r="P264" s="4"/>
      <c r="Q264" s="4"/>
    </row>
    <row r="265" spans="1:17" x14ac:dyDescent="0.25">
      <c r="A265" s="4"/>
      <c r="B265" s="28" t="s">
        <v>494</v>
      </c>
      <c r="C265" s="29" t="s">
        <v>495</v>
      </c>
      <c r="D265" s="10">
        <v>1110</v>
      </c>
      <c r="E265" s="89">
        <f>E253/4+500</f>
        <v>9972.085392500001</v>
      </c>
      <c r="F265" s="4"/>
      <c r="G265" s="4"/>
      <c r="H265" s="4"/>
      <c r="I265" s="4"/>
      <c r="J265" s="49"/>
      <c r="K265" s="49"/>
      <c r="L265" s="49"/>
      <c r="M265" s="79"/>
      <c r="N265" s="4"/>
      <c r="O265" s="4"/>
      <c r="P265" s="4"/>
      <c r="Q265" s="4"/>
    </row>
    <row r="266" spans="1:17" x14ac:dyDescent="0.25">
      <c r="A266" s="4"/>
      <c r="B266" s="28" t="s">
        <v>498</v>
      </c>
      <c r="C266" s="29" t="s">
        <v>495</v>
      </c>
      <c r="D266" s="10">
        <v>1110</v>
      </c>
      <c r="E266" s="89">
        <f>E255/4+500</f>
        <v>10805.234855000001</v>
      </c>
      <c r="F266" s="4"/>
      <c r="G266" s="4"/>
      <c r="H266" s="4"/>
      <c r="I266" s="4"/>
      <c r="J266" s="49"/>
      <c r="K266" s="49"/>
      <c r="L266" s="49"/>
      <c r="M266" s="79"/>
      <c r="N266" s="4"/>
      <c r="O266" s="4"/>
      <c r="P266" s="4"/>
      <c r="Q266" s="4"/>
    </row>
    <row r="267" spans="1:17" x14ac:dyDescent="0.25">
      <c r="A267" s="4"/>
      <c r="B267" s="28" t="s">
        <v>501</v>
      </c>
      <c r="C267" s="29" t="s">
        <v>495</v>
      </c>
      <c r="D267" s="10">
        <v>1110</v>
      </c>
      <c r="E267" s="89">
        <f>E257/4+500</f>
        <v>11923.597636250001</v>
      </c>
      <c r="F267" s="4"/>
      <c r="G267" s="4"/>
      <c r="H267" s="4"/>
      <c r="I267" s="4"/>
      <c r="J267" s="49"/>
      <c r="K267" s="49"/>
      <c r="L267" s="49"/>
      <c r="M267" s="79"/>
      <c r="N267" s="4"/>
      <c r="O267" s="4"/>
      <c r="P267" s="4"/>
      <c r="Q267" s="4"/>
    </row>
    <row r="268" spans="1:17" x14ac:dyDescent="0.25">
      <c r="A268" s="4"/>
      <c r="B268" s="28" t="s">
        <v>504</v>
      </c>
      <c r="C268" s="29" t="s">
        <v>495</v>
      </c>
      <c r="D268" s="10">
        <v>1110</v>
      </c>
      <c r="E268" s="89">
        <f>E259/4+500</f>
        <v>12374.192536250002</v>
      </c>
      <c r="F268" s="4"/>
      <c r="G268" s="4"/>
      <c r="H268" s="4"/>
      <c r="I268" s="4"/>
      <c r="J268" s="49"/>
      <c r="K268" s="49"/>
      <c r="L268" s="49"/>
      <c r="M268" s="79"/>
      <c r="N268" s="4"/>
      <c r="O268" s="4"/>
      <c r="P268" s="4"/>
      <c r="Q268" s="4"/>
    </row>
    <row r="269" spans="1:17" x14ac:dyDescent="0.25">
      <c r="A269" s="4"/>
      <c r="B269" s="28" t="s">
        <v>507</v>
      </c>
      <c r="C269" s="29" t="s">
        <v>495</v>
      </c>
      <c r="D269" s="10">
        <v>1110</v>
      </c>
      <c r="E269" s="89">
        <f>E261/4+500</f>
        <v>9496.0751562500009</v>
      </c>
      <c r="F269" s="4"/>
      <c r="G269" s="4"/>
      <c r="H269" s="4"/>
      <c r="I269" s="4"/>
      <c r="J269" s="49"/>
      <c r="K269" s="49"/>
      <c r="L269" s="49"/>
      <c r="M269" s="79"/>
      <c r="N269" s="4"/>
      <c r="O269" s="4"/>
      <c r="P269" s="4"/>
      <c r="Q269" s="4"/>
    </row>
    <row r="270" spans="1:17" x14ac:dyDescent="0.25">
      <c r="A270" s="4"/>
      <c r="B270" s="28" t="s">
        <v>510</v>
      </c>
      <c r="C270" s="29" t="s">
        <v>495</v>
      </c>
      <c r="D270" s="10">
        <v>1110</v>
      </c>
      <c r="E270" s="89">
        <f>E263/4+500</f>
        <v>9821.7500000000018</v>
      </c>
      <c r="F270" s="4"/>
      <c r="G270" s="4"/>
      <c r="H270" s="4"/>
      <c r="I270" s="4"/>
      <c r="J270" s="49"/>
      <c r="K270" s="49"/>
      <c r="L270" s="49"/>
      <c r="M270" s="79"/>
      <c r="N270" s="4"/>
      <c r="O270" s="4"/>
      <c r="P270" s="4"/>
      <c r="Q270" s="4"/>
    </row>
    <row r="271" spans="1:17" x14ac:dyDescent="0.25">
      <c r="A271" s="4"/>
      <c r="F271" s="4"/>
      <c r="G271" s="4"/>
      <c r="H271" s="4"/>
      <c r="I271" s="4"/>
      <c r="J271" s="49"/>
      <c r="K271" s="49"/>
      <c r="L271" s="49"/>
      <c r="M271" s="79"/>
      <c r="N271" s="4"/>
      <c r="O271" s="4"/>
      <c r="P271" s="4"/>
      <c r="Q271" s="4"/>
    </row>
    <row r="272" spans="1:17" ht="19.5" thickBot="1" x14ac:dyDescent="0.35">
      <c r="A272" s="4"/>
      <c r="B272" s="4"/>
      <c r="C272" s="4"/>
      <c r="D272" s="4"/>
      <c r="E272" s="4"/>
      <c r="F272" s="4"/>
      <c r="G272" s="5" t="s">
        <v>516</v>
      </c>
      <c r="H272" s="8"/>
      <c r="I272" s="8"/>
      <c r="J272" s="8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3" t="s">
        <v>517</v>
      </c>
      <c r="D273" s="17"/>
      <c r="E273" s="17"/>
      <c r="F273" s="4"/>
      <c r="G273" s="4"/>
      <c r="H273" s="4"/>
      <c r="I273" s="4"/>
      <c r="J273" s="4"/>
      <c r="K273" s="43" t="s">
        <v>517</v>
      </c>
      <c r="L273" s="4"/>
      <c r="M273" s="4"/>
      <c r="N273" s="4"/>
      <c r="O273" s="4"/>
      <c r="P273" s="4"/>
      <c r="Q273" s="4"/>
    </row>
    <row r="274" spans="1:17" ht="15.75" thickBot="1" x14ac:dyDescent="0.3">
      <c r="A274" s="4"/>
      <c r="B274" s="8"/>
      <c r="C274" s="26" t="s">
        <v>518</v>
      </c>
      <c r="D274" s="19"/>
      <c r="E274" s="19"/>
      <c r="F274" s="4"/>
      <c r="G274" s="4"/>
      <c r="H274" s="4"/>
      <c r="I274" s="4"/>
      <c r="J274" s="26"/>
      <c r="K274" s="27" t="s">
        <v>519</v>
      </c>
      <c r="L274" s="19"/>
      <c r="M274" s="19"/>
      <c r="N274" s="4"/>
      <c r="O274" s="4"/>
      <c r="P274" s="4"/>
      <c r="Q274" s="4"/>
    </row>
    <row r="275" spans="1:17" x14ac:dyDescent="0.25">
      <c r="A275" s="4"/>
      <c r="B275" s="4"/>
      <c r="C275" s="4"/>
      <c r="D275" s="17"/>
      <c r="E275" s="17"/>
      <c r="F275" s="4"/>
      <c r="G275" s="4"/>
      <c r="H275" s="4"/>
      <c r="I275" s="4"/>
      <c r="J275" s="4"/>
      <c r="K275" s="4"/>
      <c r="L275" s="17"/>
      <c r="M275" s="17"/>
      <c r="N275" s="4"/>
      <c r="O275" s="4"/>
      <c r="P275" s="4"/>
      <c r="Q275" s="4"/>
    </row>
    <row r="276" spans="1:17" ht="45.75" thickBot="1" x14ac:dyDescent="0.3">
      <c r="A276" s="4"/>
      <c r="B276" s="10" t="s">
        <v>4</v>
      </c>
      <c r="C276" s="11" t="s">
        <v>62</v>
      </c>
      <c r="D276" s="11" t="s">
        <v>6</v>
      </c>
      <c r="E276" s="11" t="s">
        <v>7</v>
      </c>
      <c r="F276" s="4"/>
      <c r="G276" s="4"/>
      <c r="H276" s="4"/>
      <c r="I276" s="4"/>
      <c r="J276" s="15" t="s">
        <v>4</v>
      </c>
      <c r="K276" s="44" t="s">
        <v>62</v>
      </c>
      <c r="L276" s="44" t="s">
        <v>6</v>
      </c>
      <c r="M276" s="44" t="s">
        <v>7</v>
      </c>
      <c r="N276" s="4"/>
      <c r="O276" s="4"/>
      <c r="P276" s="4"/>
      <c r="Q276" s="4"/>
    </row>
    <row r="277" spans="1:17" x14ac:dyDescent="0.25">
      <c r="A277" s="4"/>
      <c r="B277" s="20" t="s">
        <v>847</v>
      </c>
      <c r="C277" s="29" t="s">
        <v>853</v>
      </c>
      <c r="D277" s="10">
        <v>530</v>
      </c>
      <c r="E277" s="89">
        <f>'[2]Лотки ЛК'!$B$17*1.35</f>
        <v>3460.50522</v>
      </c>
      <c r="F277" s="4"/>
      <c r="G277" s="4"/>
      <c r="H277" s="4"/>
      <c r="I277" s="4"/>
      <c r="J277" s="91" t="s">
        <v>521</v>
      </c>
      <c r="K277" s="92"/>
      <c r="L277" s="92"/>
      <c r="M277" s="93"/>
      <c r="N277" s="4"/>
      <c r="O277" s="4"/>
      <c r="P277" s="4"/>
      <c r="Q277" s="4"/>
    </row>
    <row r="278" spans="1:17" x14ac:dyDescent="0.25">
      <c r="A278" s="4"/>
      <c r="B278" s="20" t="s">
        <v>848</v>
      </c>
      <c r="C278" s="29" t="s">
        <v>853</v>
      </c>
      <c r="D278" s="10">
        <v>530</v>
      </c>
      <c r="E278" s="89">
        <f>'[2]Лотки ЛК'!$B$19*1.35</f>
        <v>3515.0047200000008</v>
      </c>
      <c r="F278" s="4"/>
      <c r="G278" s="4"/>
      <c r="H278" s="4"/>
      <c r="I278" s="4"/>
      <c r="J278" s="83" t="s">
        <v>960</v>
      </c>
      <c r="K278" s="29" t="s">
        <v>526</v>
      </c>
      <c r="L278" s="51">
        <v>660</v>
      </c>
      <c r="M278" s="88">
        <f>'[2]Лотки ЛК'!$B$234*1.5</f>
        <v>4741.6360499999992</v>
      </c>
      <c r="N278" s="4"/>
      <c r="O278" s="4"/>
      <c r="P278" s="4"/>
      <c r="Q278" s="4"/>
    </row>
    <row r="279" spans="1:17" x14ac:dyDescent="0.25">
      <c r="A279" s="4"/>
      <c r="B279" s="20" t="s">
        <v>849</v>
      </c>
      <c r="C279" s="29" t="s">
        <v>853</v>
      </c>
      <c r="D279" s="10">
        <v>530</v>
      </c>
      <c r="E279" s="89">
        <f>'[2]Лотки ЛК'!$B$21*1.35</f>
        <v>3730.663845</v>
      </c>
      <c r="F279" s="4"/>
      <c r="G279" s="4"/>
      <c r="H279" s="4"/>
      <c r="I279" s="4"/>
      <c r="J279" s="83" t="s">
        <v>961</v>
      </c>
      <c r="K279" s="29" t="s">
        <v>526</v>
      </c>
      <c r="L279" s="51">
        <v>660</v>
      </c>
      <c r="M279" s="88">
        <f>'[2]Лотки ЛК'!$B$236*1.5</f>
        <v>4864.7260500000002</v>
      </c>
      <c r="N279" s="4"/>
      <c r="O279" s="4"/>
      <c r="P279" s="4"/>
      <c r="Q279" s="4"/>
    </row>
    <row r="280" spans="1:17" x14ac:dyDescent="0.25">
      <c r="A280" s="4"/>
      <c r="B280" s="20" t="s">
        <v>850</v>
      </c>
      <c r="C280" s="29" t="s">
        <v>854</v>
      </c>
      <c r="D280" s="51">
        <v>680</v>
      </c>
      <c r="E280" s="88">
        <f>'[2]Лотки ЛК'!$B$23*1.35</f>
        <v>4354.2817650000006</v>
      </c>
      <c r="F280" s="4"/>
      <c r="G280" s="4"/>
      <c r="H280" s="4"/>
      <c r="I280" s="4"/>
      <c r="J280" s="83" t="s">
        <v>962</v>
      </c>
      <c r="K280" s="29" t="s">
        <v>526</v>
      </c>
      <c r="L280" s="51">
        <v>660</v>
      </c>
      <c r="M280" s="88">
        <f>'[2]Лотки ЛК'!$B$238*1.5</f>
        <v>5171.1723000000002</v>
      </c>
      <c r="N280" s="4"/>
      <c r="O280" s="4"/>
      <c r="P280" s="4"/>
      <c r="Q280" s="4"/>
    </row>
    <row r="281" spans="1:17" x14ac:dyDescent="0.25">
      <c r="A281" s="4"/>
      <c r="B281" s="20" t="s">
        <v>851</v>
      </c>
      <c r="C281" s="29" t="s">
        <v>854</v>
      </c>
      <c r="D281" s="51">
        <v>680</v>
      </c>
      <c r="E281" s="88">
        <f>'[2]Лотки ЛК'!$B$25*1.35</f>
        <v>4408.7812650000005</v>
      </c>
      <c r="F281" s="4"/>
      <c r="G281" s="4"/>
      <c r="H281" s="4"/>
      <c r="I281" s="4"/>
      <c r="J281" s="83" t="s">
        <v>963</v>
      </c>
      <c r="K281" s="29" t="s">
        <v>526</v>
      </c>
      <c r="L281" s="51">
        <v>660</v>
      </c>
      <c r="M281" s="88">
        <f>'[2]Лотки ЛК'!$B$240*1.5</f>
        <v>5442.6797999999999</v>
      </c>
      <c r="N281" s="4"/>
      <c r="O281" s="4"/>
      <c r="P281" s="4"/>
      <c r="Q281" s="4"/>
    </row>
    <row r="282" spans="1:17" x14ac:dyDescent="0.25">
      <c r="A282" s="4"/>
      <c r="B282" s="20" t="s">
        <v>852</v>
      </c>
      <c r="C282" s="29" t="s">
        <v>854</v>
      </c>
      <c r="D282" s="51">
        <v>680</v>
      </c>
      <c r="E282" s="88">
        <f>'[2]Лотки ЛК'!$B$27*1.35</f>
        <v>4624.4403900000007</v>
      </c>
      <c r="F282" s="4"/>
      <c r="G282" s="4"/>
      <c r="H282" s="4"/>
      <c r="I282" s="4"/>
      <c r="J282" s="83" t="s">
        <v>964</v>
      </c>
      <c r="K282" s="29" t="s">
        <v>526</v>
      </c>
      <c r="L282" s="51">
        <v>660</v>
      </c>
      <c r="M282" s="88">
        <f>'[2]Лотки ЛК'!$B$242*1.5</f>
        <v>6119.9635500000004</v>
      </c>
      <c r="N282" s="4"/>
      <c r="O282" s="4"/>
      <c r="P282" s="4"/>
      <c r="Q282" s="4"/>
    </row>
    <row r="283" spans="1:17" x14ac:dyDescent="0.25">
      <c r="A283" s="4"/>
      <c r="B283" s="10" t="s">
        <v>855</v>
      </c>
      <c r="C283" s="29" t="s">
        <v>520</v>
      </c>
      <c r="D283" s="51">
        <v>880</v>
      </c>
      <c r="E283" s="88">
        <f>'[2]Лотки ЛК'!$B$29*1.5</f>
        <v>6355.4467499999992</v>
      </c>
      <c r="F283" s="4"/>
      <c r="G283" s="4"/>
      <c r="H283" s="4"/>
      <c r="I283" s="4"/>
      <c r="J283" s="83" t="s">
        <v>965</v>
      </c>
      <c r="K283" s="29" t="s">
        <v>528</v>
      </c>
      <c r="L283" s="51">
        <v>1050</v>
      </c>
      <c r="M283" s="88">
        <f>'[2]Лотки ЛК'!$B$244*1.5</f>
        <v>7523.6915999999983</v>
      </c>
      <c r="N283" s="4"/>
      <c r="O283" s="4"/>
      <c r="P283" s="4"/>
      <c r="Q283" s="4"/>
    </row>
    <row r="284" spans="1:17" x14ac:dyDescent="0.25">
      <c r="A284" s="4"/>
      <c r="B284" s="10" t="s">
        <v>856</v>
      </c>
      <c r="C284" s="29" t="s">
        <v>520</v>
      </c>
      <c r="D284" s="51">
        <v>880</v>
      </c>
      <c r="E284" s="88">
        <f>'[2]Лотки ЛК'!$B$31*1.35</f>
        <v>5837.4769500000002</v>
      </c>
      <c r="F284" s="4"/>
      <c r="G284" s="4"/>
      <c r="H284" s="4"/>
      <c r="I284" s="4"/>
      <c r="J284" s="83" t="s">
        <v>966</v>
      </c>
      <c r="K284" s="29" t="s">
        <v>528</v>
      </c>
      <c r="L284" s="51">
        <v>1050</v>
      </c>
      <c r="M284" s="88">
        <f>'[2]Лотки ЛК'!$B$246*1.5</f>
        <v>7812.5428499999998</v>
      </c>
      <c r="N284" s="4"/>
      <c r="O284" s="4"/>
      <c r="P284" s="4"/>
      <c r="Q284" s="4"/>
    </row>
    <row r="285" spans="1:17" x14ac:dyDescent="0.25">
      <c r="A285" s="4"/>
      <c r="B285" s="10" t="s">
        <v>857</v>
      </c>
      <c r="C285" s="29" t="s">
        <v>520</v>
      </c>
      <c r="D285" s="51">
        <v>880</v>
      </c>
      <c r="E285" s="88">
        <f>'[2]Лотки ЛК'!$B$33*1.35</f>
        <v>5891.9764500000001</v>
      </c>
      <c r="F285" s="4"/>
      <c r="G285" s="4"/>
      <c r="H285" s="4"/>
      <c r="I285" s="4"/>
      <c r="J285" s="83" t="s">
        <v>967</v>
      </c>
      <c r="K285" s="29" t="s">
        <v>528</v>
      </c>
      <c r="L285" s="51">
        <v>1050</v>
      </c>
      <c r="M285" s="88">
        <f>'[2]Лотки ЛК'!$B$248*1.5</f>
        <v>8273.1215999999986</v>
      </c>
      <c r="N285" s="4"/>
      <c r="O285" s="4"/>
      <c r="P285" s="4"/>
      <c r="Q285" s="4"/>
    </row>
    <row r="286" spans="1:17" x14ac:dyDescent="0.25">
      <c r="A286" s="4"/>
      <c r="B286" s="10" t="s">
        <v>858</v>
      </c>
      <c r="C286" s="29" t="s">
        <v>520</v>
      </c>
      <c r="D286" s="51">
        <v>880</v>
      </c>
      <c r="E286" s="88">
        <f>'[2]Лотки ЛК'!$B$35*1.35</f>
        <v>5891.9764500000001</v>
      </c>
      <c r="F286" s="4"/>
      <c r="G286" s="4"/>
      <c r="H286" s="4"/>
      <c r="I286" s="4"/>
      <c r="J286" s="83" t="s">
        <v>968</v>
      </c>
      <c r="K286" s="29" t="s">
        <v>528</v>
      </c>
      <c r="L286" s="51">
        <v>1050</v>
      </c>
      <c r="M286" s="88">
        <f>'[2]Лотки ЛК'!$B$250*1.5</f>
        <v>9222.9028499999986</v>
      </c>
      <c r="N286" s="4"/>
      <c r="O286" s="4"/>
      <c r="P286" s="4"/>
      <c r="Q286" s="4"/>
    </row>
    <row r="287" spans="1:17" x14ac:dyDescent="0.25">
      <c r="A287" s="4"/>
      <c r="B287" s="10" t="s">
        <v>859</v>
      </c>
      <c r="C287" s="29" t="s">
        <v>872</v>
      </c>
      <c r="D287" s="51">
        <v>900</v>
      </c>
      <c r="E287" s="88">
        <f>'[2]Лотки ЛК'!$B$37*1.35</f>
        <v>5963.7130200000001</v>
      </c>
      <c r="F287" s="4"/>
      <c r="G287" s="4"/>
      <c r="H287" s="4"/>
      <c r="I287" s="4"/>
      <c r="J287" s="83" t="s">
        <v>969</v>
      </c>
      <c r="K287" s="29" t="s">
        <v>528</v>
      </c>
      <c r="L287" s="51">
        <v>1050</v>
      </c>
      <c r="M287" s="88">
        <f>'[2]Лотки ЛК'!$B$252*1.5</f>
        <v>10393.825349999999</v>
      </c>
      <c r="N287" s="4"/>
      <c r="O287" s="4"/>
      <c r="P287" s="4"/>
      <c r="Q287" s="4"/>
    </row>
    <row r="288" spans="1:17" x14ac:dyDescent="0.25">
      <c r="A288" s="4"/>
      <c r="B288" s="10" t="s">
        <v>860</v>
      </c>
      <c r="C288" s="29" t="s">
        <v>872</v>
      </c>
      <c r="D288" s="51">
        <v>900</v>
      </c>
      <c r="E288" s="88">
        <f>'[2]Лотки ЛК'!$B$39*1.35</f>
        <v>6058.6416450000006</v>
      </c>
      <c r="F288" s="4"/>
      <c r="G288" s="4"/>
      <c r="H288" s="4"/>
      <c r="I288" s="4"/>
      <c r="J288" s="84" t="s">
        <v>970</v>
      </c>
      <c r="K288" s="29" t="s">
        <v>528</v>
      </c>
      <c r="L288" s="51">
        <v>1050</v>
      </c>
      <c r="M288" s="88">
        <f>'[2]Лотки ЛК'!$B$254*1.5</f>
        <v>10393.825349999999</v>
      </c>
      <c r="N288" s="4"/>
      <c r="O288" s="4"/>
      <c r="P288" s="4"/>
      <c r="Q288" s="4"/>
    </row>
    <row r="289" spans="1:17" x14ac:dyDescent="0.25">
      <c r="A289" s="4"/>
      <c r="B289" s="10" t="s">
        <v>861</v>
      </c>
      <c r="C289" s="29" t="s">
        <v>872</v>
      </c>
      <c r="D289" s="51">
        <v>900</v>
      </c>
      <c r="E289" s="88">
        <f>'[2]Лотки ЛК'!$B$41*1.35</f>
        <v>6316.0292700000009</v>
      </c>
      <c r="F289" s="4"/>
      <c r="G289" s="4"/>
      <c r="H289" s="4"/>
      <c r="I289" s="4"/>
      <c r="J289" s="84" t="s">
        <v>971</v>
      </c>
      <c r="K289" s="29" t="s">
        <v>528</v>
      </c>
      <c r="L289" s="51">
        <v>1330</v>
      </c>
      <c r="M289" s="88">
        <f>'[2]Лотки ЛК'!$B$256*1.5</f>
        <v>9458.2456499999989</v>
      </c>
      <c r="N289" s="4"/>
      <c r="O289" s="4"/>
      <c r="P289" s="4"/>
      <c r="Q289" s="4"/>
    </row>
    <row r="290" spans="1:17" x14ac:dyDescent="0.25">
      <c r="A290" s="4"/>
      <c r="B290" s="10" t="s">
        <v>862</v>
      </c>
      <c r="C290" s="29" t="s">
        <v>872</v>
      </c>
      <c r="D290" s="51">
        <v>900</v>
      </c>
      <c r="E290" s="88">
        <f>'[2]Лотки ЛК'!$B$43*1.35</f>
        <v>6819.2586450000008</v>
      </c>
      <c r="F290" s="4"/>
      <c r="G290" s="4"/>
      <c r="H290" s="4"/>
      <c r="I290" s="4"/>
      <c r="J290" s="83" t="s">
        <v>972</v>
      </c>
      <c r="K290" s="29" t="s">
        <v>528</v>
      </c>
      <c r="L290" s="51">
        <v>1330</v>
      </c>
      <c r="M290" s="88">
        <f>'[2]Лотки ЛК'!$B$258*1.5</f>
        <v>10142.706899999999</v>
      </c>
      <c r="N290" s="4"/>
      <c r="O290" s="4"/>
      <c r="P290" s="4"/>
      <c r="Q290" s="4"/>
    </row>
    <row r="291" spans="1:17" x14ac:dyDescent="0.25">
      <c r="A291" s="4"/>
      <c r="B291" s="10" t="s">
        <v>863</v>
      </c>
      <c r="C291" s="29" t="s">
        <v>872</v>
      </c>
      <c r="D291" s="51">
        <v>900</v>
      </c>
      <c r="E291" s="87">
        <f>'[2]Лотки ЛК'!$B$45*1.35</f>
        <v>6998.1640199999993</v>
      </c>
      <c r="F291" s="4"/>
      <c r="G291" s="4"/>
      <c r="H291" s="4"/>
      <c r="I291" s="4"/>
      <c r="J291" s="83" t="s">
        <v>973</v>
      </c>
      <c r="K291" s="29" t="s">
        <v>528</v>
      </c>
      <c r="L291" s="51">
        <v>1330</v>
      </c>
      <c r="M291" s="88">
        <f>'[2]Лотки ЛК'!$B$260*1.5</f>
        <v>11550.363149999999</v>
      </c>
      <c r="N291" s="4"/>
      <c r="O291" s="4"/>
      <c r="P291" s="4"/>
      <c r="Q291" s="4"/>
    </row>
    <row r="292" spans="1:17" x14ac:dyDescent="0.25">
      <c r="A292" s="4"/>
      <c r="B292" s="10" t="s">
        <v>864</v>
      </c>
      <c r="C292" s="29" t="s">
        <v>872</v>
      </c>
      <c r="D292" s="51">
        <v>900</v>
      </c>
      <c r="E292" s="88">
        <f>'[2]Лотки ЛК'!$B$47*1.35</f>
        <v>6373.2017700000006</v>
      </c>
      <c r="F292" s="4"/>
      <c r="G292" s="4"/>
      <c r="H292" s="4"/>
      <c r="I292" s="4"/>
      <c r="J292" s="83" t="s">
        <v>974</v>
      </c>
      <c r="K292" s="29" t="s">
        <v>977</v>
      </c>
      <c r="L292" s="51">
        <v>1550</v>
      </c>
      <c r="M292" s="88">
        <f>'[2]Лотки ЛК'!$B$262*1.5</f>
        <v>14264.31135</v>
      </c>
      <c r="N292" s="4"/>
      <c r="O292" s="4"/>
      <c r="P292" s="4"/>
      <c r="Q292" s="4"/>
    </row>
    <row r="293" spans="1:17" x14ac:dyDescent="0.25">
      <c r="A293" s="4"/>
      <c r="B293" s="10" t="s">
        <v>869</v>
      </c>
      <c r="C293" s="29" t="s">
        <v>872</v>
      </c>
      <c r="D293" s="51">
        <v>900</v>
      </c>
      <c r="E293" s="88">
        <f>'[2]Лотки ЛК'!$B$49*1.35</f>
        <v>7901.081145000001</v>
      </c>
      <c r="F293" s="4"/>
      <c r="G293" s="4"/>
      <c r="H293" s="4"/>
      <c r="I293" s="4"/>
      <c r="J293" s="83" t="s">
        <v>975</v>
      </c>
      <c r="K293" s="29" t="s">
        <v>977</v>
      </c>
      <c r="L293" s="51">
        <v>1550</v>
      </c>
      <c r="M293" s="88">
        <f>'[2]Лотки ЛК'!$B$264*1.5</f>
        <v>16214.075099999998</v>
      </c>
      <c r="N293" s="4"/>
      <c r="O293" s="4"/>
      <c r="P293" s="4"/>
      <c r="Q293" s="4"/>
    </row>
    <row r="294" spans="1:17" ht="15.75" thickBot="1" x14ac:dyDescent="0.3">
      <c r="A294" s="4"/>
      <c r="B294" s="10" t="s">
        <v>865</v>
      </c>
      <c r="C294" s="29" t="s">
        <v>872</v>
      </c>
      <c r="D294" s="51">
        <v>900</v>
      </c>
      <c r="E294" s="88">
        <f>'[2]Лотки ЛК'!$B$51*1.35</f>
        <v>6483.0917700000009</v>
      </c>
      <c r="F294" s="4"/>
      <c r="G294" s="4"/>
      <c r="H294" s="4"/>
      <c r="I294" s="4"/>
      <c r="J294" s="83" t="s">
        <v>976</v>
      </c>
      <c r="K294" s="29" t="s">
        <v>977</v>
      </c>
      <c r="L294" s="51">
        <v>1550</v>
      </c>
      <c r="M294" s="88">
        <f>'[2]Лотки ЛК'!$B$266*1.5</f>
        <v>16214.075099999998</v>
      </c>
      <c r="N294" s="4"/>
      <c r="O294" s="4"/>
      <c r="P294" s="4"/>
      <c r="Q294" s="4"/>
    </row>
    <row r="295" spans="1:17" ht="15.75" thickBot="1" x14ac:dyDescent="0.3">
      <c r="A295" s="4"/>
      <c r="B295" s="10" t="s">
        <v>870</v>
      </c>
      <c r="C295" s="29" t="s">
        <v>872</v>
      </c>
      <c r="D295" s="51">
        <v>900</v>
      </c>
      <c r="E295" s="88">
        <f>'[2]Лотки ЛК'!$B$53*1.35</f>
        <v>8010.9711450000004</v>
      </c>
      <c r="F295" s="4"/>
      <c r="G295" s="4"/>
      <c r="H295" s="4"/>
      <c r="I295" s="4"/>
      <c r="J295" s="94" t="s">
        <v>531</v>
      </c>
      <c r="K295" s="95"/>
      <c r="L295" s="95"/>
      <c r="M295" s="96"/>
      <c r="N295" s="4"/>
      <c r="O295" s="4"/>
      <c r="P295" s="4"/>
      <c r="Q295" s="4"/>
    </row>
    <row r="296" spans="1:17" x14ac:dyDescent="0.25">
      <c r="A296" s="4"/>
      <c r="B296" s="10" t="s">
        <v>866</v>
      </c>
      <c r="C296" s="29" t="s">
        <v>872</v>
      </c>
      <c r="D296" s="51">
        <v>900</v>
      </c>
      <c r="E296" s="88">
        <f>'[2]Лотки ЛК'!$B$55*1.35</f>
        <v>6740.4793950000003</v>
      </c>
      <c r="F296" s="4"/>
      <c r="G296" s="4"/>
      <c r="H296" s="4"/>
      <c r="I296" s="4"/>
      <c r="J296" s="45" t="s">
        <v>952</v>
      </c>
      <c r="K296" s="46" t="s">
        <v>532</v>
      </c>
      <c r="L296" s="47">
        <v>43</v>
      </c>
      <c r="M296" s="89">
        <f>'[2]Лотки ЛК'!$B$218*1.5</f>
        <v>342.08166</v>
      </c>
      <c r="N296" s="4"/>
      <c r="O296" s="4"/>
      <c r="P296" s="4"/>
      <c r="Q296" s="4"/>
    </row>
    <row r="297" spans="1:17" x14ac:dyDescent="0.25">
      <c r="A297" s="4"/>
      <c r="B297" s="10" t="s">
        <v>871</v>
      </c>
      <c r="C297" s="29" t="s">
        <v>872</v>
      </c>
      <c r="D297" s="51">
        <v>900</v>
      </c>
      <c r="E297" s="88">
        <f>'[2]Лотки ЛК'!$B$57*1.35</f>
        <v>8268.3587700000007</v>
      </c>
      <c r="F297" s="4"/>
      <c r="G297" s="4"/>
      <c r="H297" s="4"/>
      <c r="I297" s="4"/>
      <c r="J297" s="45" t="s">
        <v>953</v>
      </c>
      <c r="K297" s="46" t="s">
        <v>532</v>
      </c>
      <c r="L297" s="47">
        <v>43</v>
      </c>
      <c r="M297" s="89">
        <f>'[2]Лотки ЛК'!$B$220*1.5</f>
        <v>317.29715999999996</v>
      </c>
      <c r="N297" s="4"/>
      <c r="O297" s="4"/>
      <c r="P297" s="4"/>
      <c r="Q297" s="4"/>
    </row>
    <row r="298" spans="1:17" x14ac:dyDescent="0.25">
      <c r="A298" s="4"/>
      <c r="B298" s="10" t="s">
        <v>867</v>
      </c>
      <c r="C298" s="29" t="s">
        <v>872</v>
      </c>
      <c r="D298" s="51">
        <v>900</v>
      </c>
      <c r="E298" s="88">
        <f>'[2]Лотки ЛК'!$B$59*1.35</f>
        <v>7243.7087700000002</v>
      </c>
      <c r="F298" s="4"/>
      <c r="G298" s="4"/>
      <c r="H298" s="4"/>
      <c r="I298" s="4"/>
      <c r="J298" s="45" t="s">
        <v>954</v>
      </c>
      <c r="K298" s="46" t="s">
        <v>532</v>
      </c>
      <c r="L298" s="47">
        <v>43</v>
      </c>
      <c r="M298" s="89">
        <f>'[2]Лотки ЛК'!$B$222*1.5</f>
        <v>374.17265999999995</v>
      </c>
      <c r="N298" s="4"/>
      <c r="O298" s="4"/>
      <c r="P298" s="4"/>
      <c r="Q298" s="4"/>
    </row>
    <row r="299" spans="1:17" x14ac:dyDescent="0.25">
      <c r="A299" s="4"/>
      <c r="B299" s="10" t="s">
        <v>868</v>
      </c>
      <c r="C299" s="29" t="s">
        <v>872</v>
      </c>
      <c r="D299" s="51">
        <v>900</v>
      </c>
      <c r="E299" s="88">
        <f>'[2]Лотки ЛК'!$B$61*1.35</f>
        <v>7738.3251450000007</v>
      </c>
      <c r="F299" s="4"/>
      <c r="G299" s="4"/>
      <c r="H299" s="4"/>
      <c r="I299" s="4"/>
      <c r="J299" s="45" t="s">
        <v>955</v>
      </c>
      <c r="K299" s="46" t="s">
        <v>532</v>
      </c>
      <c r="L299" s="47">
        <v>43</v>
      </c>
      <c r="M299" s="89">
        <f>'[2]Лотки ЛК'!$B$224*1.5</f>
        <v>419.39090999999996</v>
      </c>
      <c r="N299" s="4"/>
      <c r="O299" s="4"/>
      <c r="P299" s="4"/>
      <c r="Q299" s="4"/>
    </row>
    <row r="300" spans="1:17" x14ac:dyDescent="0.25">
      <c r="A300" s="4"/>
      <c r="B300" s="10" t="s">
        <v>873</v>
      </c>
      <c r="C300" s="29" t="s">
        <v>522</v>
      </c>
      <c r="D300" s="10">
        <v>1130</v>
      </c>
      <c r="E300" s="89">
        <f>'[2]Лотки ЛК'!$B$63*1.35</f>
        <v>7380.9110250000012</v>
      </c>
      <c r="F300" s="4"/>
      <c r="G300" s="4"/>
      <c r="H300" s="4"/>
      <c r="I300" s="4"/>
      <c r="J300" s="45" t="s">
        <v>956</v>
      </c>
      <c r="K300" s="46" t="s">
        <v>525</v>
      </c>
      <c r="L300" s="11">
        <v>85</v>
      </c>
      <c r="M300" s="89">
        <f>'[2]Лотки ЛК'!$B$226*1.5</f>
        <v>627.93544499999996</v>
      </c>
      <c r="N300" s="4"/>
      <c r="O300" s="4"/>
      <c r="P300" s="4"/>
      <c r="Q300" s="4"/>
    </row>
    <row r="301" spans="1:17" x14ac:dyDescent="0.25">
      <c r="A301" s="4"/>
      <c r="B301" s="10" t="s">
        <v>874</v>
      </c>
      <c r="C301" s="29" t="s">
        <v>522</v>
      </c>
      <c r="D301" s="10">
        <v>1130</v>
      </c>
      <c r="E301" s="89">
        <f>'[2]Лотки ЛК'!$B$65*1.35</f>
        <v>7350.8397750000013</v>
      </c>
      <c r="F301" s="4"/>
      <c r="G301" s="4"/>
      <c r="H301" s="4"/>
      <c r="I301" s="4"/>
      <c r="J301" s="45" t="s">
        <v>957</v>
      </c>
      <c r="K301" s="46" t="s">
        <v>525</v>
      </c>
      <c r="L301" s="11">
        <v>85</v>
      </c>
      <c r="M301" s="89">
        <f>'[2]Лотки ЛК'!$B$228*1.5</f>
        <v>649.42669500000011</v>
      </c>
      <c r="N301" s="4"/>
      <c r="O301" s="4"/>
      <c r="P301" s="4"/>
      <c r="Q301" s="4"/>
    </row>
    <row r="302" spans="1:17" x14ac:dyDescent="0.25">
      <c r="A302" s="4"/>
      <c r="B302" s="10" t="s">
        <v>875</v>
      </c>
      <c r="C302" s="29" t="s">
        <v>522</v>
      </c>
      <c r="D302" s="10">
        <v>1130</v>
      </c>
      <c r="E302" s="88">
        <f>'[2]Лотки ЛК'!$B$67*1.35</f>
        <v>7622.4462750000012</v>
      </c>
      <c r="F302" s="4"/>
      <c r="G302" s="4"/>
      <c r="H302" s="4"/>
      <c r="I302" s="4"/>
      <c r="J302" s="45" t="s">
        <v>958</v>
      </c>
      <c r="K302" s="46" t="s">
        <v>525</v>
      </c>
      <c r="L302" s="11">
        <v>85</v>
      </c>
      <c r="M302" s="89">
        <f>'[2]Лотки ЛК'!$B$230*1.5</f>
        <v>692.97432000000003</v>
      </c>
      <c r="N302" s="4"/>
      <c r="O302" s="4"/>
      <c r="P302" s="4"/>
      <c r="Q302" s="4"/>
    </row>
    <row r="303" spans="1:17" x14ac:dyDescent="0.25">
      <c r="A303" s="4"/>
      <c r="B303" s="10" t="s">
        <v>876</v>
      </c>
      <c r="C303" s="29" t="s">
        <v>522</v>
      </c>
      <c r="D303" s="10">
        <v>1130</v>
      </c>
      <c r="E303" s="88">
        <f>'[2]Лотки ЛК'!$B$69*1.35</f>
        <v>8125.675650000001</v>
      </c>
      <c r="F303" s="4"/>
      <c r="G303" s="4"/>
      <c r="H303" s="4"/>
      <c r="I303" s="4"/>
      <c r="J303" s="45" t="s">
        <v>959</v>
      </c>
      <c r="K303" s="46" t="s">
        <v>525</v>
      </c>
      <c r="L303" s="11">
        <v>85</v>
      </c>
      <c r="M303" s="89">
        <f>'[2]Лотки ЛК'!$B$232*1.5</f>
        <v>727.48819500000002</v>
      </c>
      <c r="N303" s="4"/>
      <c r="O303" s="4"/>
      <c r="P303" s="4"/>
      <c r="Q303" s="4"/>
    </row>
    <row r="304" spans="1:17" x14ac:dyDescent="0.25">
      <c r="A304" s="4"/>
      <c r="B304" s="10" t="s">
        <v>877</v>
      </c>
      <c r="C304" s="29" t="s">
        <v>527</v>
      </c>
      <c r="D304" s="51">
        <v>1700</v>
      </c>
      <c r="E304" s="88">
        <f>'[2]Лотки ЛК'!$B$71*1.35</f>
        <v>10953.370260000002</v>
      </c>
      <c r="F304" s="4"/>
      <c r="G304" s="4"/>
      <c r="H304" s="4"/>
      <c r="I304" s="4"/>
      <c r="J304" s="4"/>
      <c r="K304" s="4"/>
      <c r="L304" s="17"/>
      <c r="M304" s="4"/>
      <c r="N304" s="4"/>
      <c r="O304" s="4"/>
      <c r="P304" s="4"/>
      <c r="Q304" s="4"/>
    </row>
    <row r="305" spans="1:17" x14ac:dyDescent="0.25">
      <c r="A305" s="4"/>
      <c r="B305" s="10" t="s">
        <v>878</v>
      </c>
      <c r="C305" s="29" t="s">
        <v>527</v>
      </c>
      <c r="D305" s="51">
        <v>1700</v>
      </c>
      <c r="E305" s="88">
        <f>'[2]Лотки ЛК'!$B$73*1.35</f>
        <v>11934.472635</v>
      </c>
      <c r="F305" s="4"/>
      <c r="G305" s="4"/>
      <c r="H305" s="4"/>
      <c r="I305" s="4"/>
      <c r="J305" s="4"/>
      <c r="K305" s="85" t="s">
        <v>978</v>
      </c>
      <c r="L305" s="17"/>
      <c r="M305" s="4"/>
      <c r="N305" s="4"/>
      <c r="O305" s="4"/>
      <c r="P305" s="4"/>
      <c r="Q305" s="4"/>
    </row>
    <row r="306" spans="1:17" ht="30" x14ac:dyDescent="0.25">
      <c r="A306" s="4"/>
      <c r="B306" s="10" t="s">
        <v>879</v>
      </c>
      <c r="C306" s="29" t="s">
        <v>527</v>
      </c>
      <c r="D306" s="51">
        <v>1700</v>
      </c>
      <c r="E306" s="88">
        <f>'[2]Лотки ЛК'!$B$75*1.35</f>
        <v>12680.72226</v>
      </c>
      <c r="F306" s="4"/>
      <c r="G306" s="4"/>
      <c r="H306" s="4"/>
      <c r="I306" s="4"/>
      <c r="J306" s="10" t="s">
        <v>4</v>
      </c>
      <c r="K306" s="11" t="s">
        <v>62</v>
      </c>
      <c r="L306" s="11" t="s">
        <v>6</v>
      </c>
      <c r="M306" s="11" t="s">
        <v>7</v>
      </c>
      <c r="N306" s="4"/>
      <c r="O306" s="4"/>
      <c r="P306" s="4"/>
      <c r="Q306" s="4"/>
    </row>
    <row r="307" spans="1:17" x14ac:dyDescent="0.25">
      <c r="A307" s="4"/>
      <c r="B307" s="10" t="s">
        <v>880</v>
      </c>
      <c r="C307" s="29" t="s">
        <v>527</v>
      </c>
      <c r="D307" s="51">
        <v>1700</v>
      </c>
      <c r="E307" s="88">
        <f>'[2]Лотки ЛК'!$B$77*1.35</f>
        <v>11856.435885000001</v>
      </c>
      <c r="F307" s="4"/>
      <c r="G307" s="4"/>
      <c r="H307" s="4"/>
      <c r="I307" s="4"/>
      <c r="J307" s="81" t="s">
        <v>979</v>
      </c>
      <c r="K307" s="29" t="s">
        <v>532</v>
      </c>
      <c r="L307" s="10">
        <v>43</v>
      </c>
      <c r="M307" s="87">
        <f>'[2]Лотки ЛК'!$B$275*2</f>
        <v>509.30487999999997</v>
      </c>
      <c r="N307" s="4"/>
      <c r="O307" s="4"/>
      <c r="P307" s="4"/>
      <c r="Q307" s="4"/>
    </row>
    <row r="308" spans="1:17" x14ac:dyDescent="0.25">
      <c r="A308" s="4"/>
      <c r="B308" s="10" t="s">
        <v>881</v>
      </c>
      <c r="C308" s="29" t="s">
        <v>527</v>
      </c>
      <c r="D308" s="51">
        <v>1700</v>
      </c>
      <c r="E308" s="88">
        <f>'[2]Лотки ЛК'!$B$79*1.35</f>
        <v>13820.199885000002</v>
      </c>
      <c r="F308" s="4"/>
      <c r="G308" s="4"/>
      <c r="H308" s="4"/>
      <c r="I308" s="4"/>
      <c r="J308" s="81" t="s">
        <v>980</v>
      </c>
      <c r="K308" s="29" t="s">
        <v>532</v>
      </c>
      <c r="L308" s="10">
        <v>43</v>
      </c>
      <c r="M308" s="87">
        <f>'[2]Лотки ЛК'!$B$277*2</f>
        <v>527.66938000000005</v>
      </c>
      <c r="N308" s="4"/>
      <c r="O308" s="4"/>
      <c r="P308" s="4"/>
      <c r="Q308" s="4"/>
    </row>
    <row r="309" spans="1:17" x14ac:dyDescent="0.25">
      <c r="A309" s="4"/>
      <c r="B309" s="10" t="s">
        <v>882</v>
      </c>
      <c r="C309" s="29" t="s">
        <v>527</v>
      </c>
      <c r="D309" s="51">
        <v>1700</v>
      </c>
      <c r="E309" s="88">
        <f>'[2]Лотки ЛК'!$B$81*1.35</f>
        <v>13562.812260000002</v>
      </c>
      <c r="F309" s="4"/>
      <c r="G309" s="4"/>
      <c r="H309" s="4"/>
      <c r="I309" s="4"/>
      <c r="J309" s="81" t="s">
        <v>981</v>
      </c>
      <c r="K309" s="29" t="s">
        <v>532</v>
      </c>
      <c r="L309" s="10">
        <v>43</v>
      </c>
      <c r="M309" s="87">
        <f>'[2]Лотки ЛК'!$B$279*2</f>
        <v>551.89138000000003</v>
      </c>
      <c r="N309" s="4"/>
      <c r="O309" s="4"/>
      <c r="P309" s="4"/>
      <c r="Q309" s="4"/>
    </row>
    <row r="310" spans="1:17" x14ac:dyDescent="0.25">
      <c r="A310" s="4"/>
      <c r="B310" s="10" t="s">
        <v>883</v>
      </c>
      <c r="C310" s="29" t="s">
        <v>894</v>
      </c>
      <c r="D310" s="51">
        <v>1350</v>
      </c>
      <c r="E310" s="88">
        <f>'[2]Лотки ЛК'!$B$83*1.35</f>
        <v>9285.1147800000017</v>
      </c>
      <c r="F310" s="4"/>
      <c r="G310" s="4"/>
      <c r="H310" s="4"/>
      <c r="I310" s="4"/>
      <c r="J310" s="81" t="s">
        <v>982</v>
      </c>
      <c r="K310" s="29" t="s">
        <v>525</v>
      </c>
      <c r="L310" s="10">
        <v>85</v>
      </c>
      <c r="M310" s="87">
        <f>'[2]Лотки ЛК'!$B$291*2</f>
        <v>916.91676000000007</v>
      </c>
      <c r="N310" s="4"/>
      <c r="O310" s="4"/>
      <c r="P310" s="4"/>
      <c r="Q310" s="4"/>
    </row>
    <row r="311" spans="1:17" x14ac:dyDescent="0.25">
      <c r="A311" s="4"/>
      <c r="B311" s="10" t="s">
        <v>884</v>
      </c>
      <c r="C311" s="29" t="s">
        <v>894</v>
      </c>
      <c r="D311" s="51">
        <v>1350</v>
      </c>
      <c r="E311" s="88">
        <f>'[2]Лотки ЛК'!$B$85*1.35</f>
        <v>9263.4709050000019</v>
      </c>
      <c r="F311" s="4"/>
      <c r="G311" s="4"/>
      <c r="H311" s="4"/>
      <c r="I311" s="4"/>
      <c r="J311" s="81" t="s">
        <v>983</v>
      </c>
      <c r="K311" s="29" t="s">
        <v>525</v>
      </c>
      <c r="L311" s="10">
        <v>85</v>
      </c>
      <c r="M311" s="87">
        <f>'[2]Лотки ЛК'!$B$293*2</f>
        <v>945.57176000000004</v>
      </c>
      <c r="N311" s="4"/>
      <c r="O311" s="4"/>
      <c r="P311" s="4"/>
      <c r="Q311" s="4"/>
    </row>
    <row r="312" spans="1:17" x14ac:dyDescent="0.25">
      <c r="A312" s="4"/>
      <c r="B312" s="10" t="s">
        <v>885</v>
      </c>
      <c r="C312" s="29" t="s">
        <v>894</v>
      </c>
      <c r="D312" s="51">
        <v>1350</v>
      </c>
      <c r="E312" s="88">
        <f>'[2]Лотки ЛК'!$B$87*1.35</f>
        <v>9533.4439050000019</v>
      </c>
      <c r="F312" s="4"/>
      <c r="G312" s="4"/>
      <c r="H312" s="4"/>
      <c r="I312" s="4"/>
      <c r="J312" s="81" t="s">
        <v>984</v>
      </c>
      <c r="K312" s="29" t="s">
        <v>525</v>
      </c>
      <c r="L312" s="10">
        <v>85</v>
      </c>
      <c r="M312" s="87">
        <f>'[2]Лотки ЛК'!$B$295*2</f>
        <v>947.94776000000002</v>
      </c>
      <c r="N312" s="4"/>
      <c r="O312" s="4"/>
      <c r="P312" s="4"/>
      <c r="Q312" s="4"/>
    </row>
    <row r="313" spans="1:17" x14ac:dyDescent="0.25">
      <c r="A313" s="4"/>
      <c r="B313" s="10" t="s">
        <v>886</v>
      </c>
      <c r="C313" s="29" t="s">
        <v>894</v>
      </c>
      <c r="D313" s="51">
        <v>1350</v>
      </c>
      <c r="E313" s="88">
        <f>'[2]Лотки ЛК'!$B$89*1.35</f>
        <v>10076.062905000003</v>
      </c>
      <c r="F313" s="4"/>
      <c r="G313" s="4"/>
      <c r="H313" s="4"/>
      <c r="I313" s="4"/>
      <c r="J313" s="81" t="s">
        <v>985</v>
      </c>
      <c r="K313" s="29" t="s">
        <v>525</v>
      </c>
      <c r="L313" s="10">
        <v>85</v>
      </c>
      <c r="M313" s="87">
        <f>'[2]Лотки ЛК'!$B$297*2</f>
        <v>1003.63526</v>
      </c>
      <c r="N313" s="4"/>
      <c r="O313" s="4"/>
      <c r="P313" s="4"/>
      <c r="Q313" s="4"/>
    </row>
    <row r="314" spans="1:17" x14ac:dyDescent="0.25">
      <c r="A314" s="4"/>
      <c r="B314" s="10" t="s">
        <v>887</v>
      </c>
      <c r="C314" s="29" t="s">
        <v>894</v>
      </c>
      <c r="D314" s="51">
        <v>1350</v>
      </c>
      <c r="E314" s="88">
        <f>'[2]Лотки ЛК'!$B$91*1.35</f>
        <v>11136.352905000002</v>
      </c>
      <c r="F314" s="4"/>
      <c r="G314" s="4"/>
      <c r="H314" s="4"/>
      <c r="I314" s="4"/>
      <c r="J314" s="81" t="s">
        <v>986</v>
      </c>
      <c r="K314" s="29" t="s">
        <v>525</v>
      </c>
      <c r="L314" s="10">
        <v>85</v>
      </c>
      <c r="M314" s="88">
        <f>'[2]Лотки ЛК'!$B$299*2</f>
        <v>1049.6537600000001</v>
      </c>
      <c r="N314" s="4"/>
      <c r="O314" s="4"/>
      <c r="P314" s="4"/>
      <c r="Q314" s="4"/>
    </row>
    <row r="315" spans="1:17" x14ac:dyDescent="0.25">
      <c r="A315" s="4"/>
      <c r="B315" s="10" t="s">
        <v>890</v>
      </c>
      <c r="C315" s="29" t="s">
        <v>894</v>
      </c>
      <c r="D315" s="51">
        <v>1350</v>
      </c>
      <c r="E315" s="88">
        <f>'[2]Лотки ЛК'!$B$93*1.35</f>
        <v>11113.632405000002</v>
      </c>
      <c r="F315" s="4"/>
      <c r="G315" s="4"/>
      <c r="H315" s="4"/>
      <c r="I315" s="4"/>
      <c r="J315" s="81" t="s">
        <v>987</v>
      </c>
      <c r="K315" s="29" t="s">
        <v>526</v>
      </c>
      <c r="L315" s="51">
        <v>660</v>
      </c>
      <c r="M315" s="88">
        <f>'[2]Лотки ЛК'!$B$301*1.5</f>
        <v>5194.2310500000003</v>
      </c>
      <c r="N315" s="4"/>
      <c r="O315" s="4"/>
      <c r="P315" s="4"/>
      <c r="Q315" s="4"/>
    </row>
    <row r="316" spans="1:17" x14ac:dyDescent="0.25">
      <c r="A316" s="4"/>
      <c r="B316" s="10" t="s">
        <v>891</v>
      </c>
      <c r="C316" s="29" t="s">
        <v>894</v>
      </c>
      <c r="D316" s="51">
        <v>1350</v>
      </c>
      <c r="E316" s="89">
        <f>'[2]Лотки ЛК'!$B$95*1.35</f>
        <v>10288.009530000001</v>
      </c>
      <c r="F316" s="4"/>
      <c r="G316" s="4"/>
      <c r="H316" s="4"/>
      <c r="I316" s="4"/>
      <c r="J316" s="81" t="s">
        <v>988</v>
      </c>
      <c r="K316" s="29" t="s">
        <v>526</v>
      </c>
      <c r="L316" s="51">
        <v>660</v>
      </c>
      <c r="M316" s="88">
        <f>'[2]Лотки ЛК'!$B$303*1.5</f>
        <v>5313.9963000000007</v>
      </c>
      <c r="N316" s="4"/>
      <c r="O316" s="4"/>
      <c r="P316" s="4"/>
      <c r="Q316" s="4"/>
    </row>
    <row r="317" spans="1:17" x14ac:dyDescent="0.25">
      <c r="A317" s="4"/>
      <c r="B317" s="10" t="s">
        <v>892</v>
      </c>
      <c r="C317" s="29" t="s">
        <v>894</v>
      </c>
      <c r="D317" s="51">
        <v>1350</v>
      </c>
      <c r="E317" s="88">
        <f>'[2]Лотки ЛК'!$B$97*1.35</f>
        <v>10674.480780000002</v>
      </c>
      <c r="F317" s="4"/>
      <c r="G317" s="4"/>
      <c r="H317" s="4"/>
      <c r="I317" s="4"/>
      <c r="J317" s="81" t="s">
        <v>989</v>
      </c>
      <c r="K317" s="29" t="s">
        <v>526</v>
      </c>
      <c r="L317" s="51">
        <v>660</v>
      </c>
      <c r="M317" s="88">
        <f>'[2]Лотки ЛК'!$B$305*1.5</f>
        <v>5620.4425499999998</v>
      </c>
      <c r="N317" s="4"/>
      <c r="O317" s="4"/>
      <c r="P317" s="4"/>
      <c r="Q317" s="4"/>
    </row>
    <row r="318" spans="1:17" x14ac:dyDescent="0.25">
      <c r="A318" s="4"/>
      <c r="B318" s="10" t="s">
        <v>888</v>
      </c>
      <c r="C318" s="29" t="s">
        <v>894</v>
      </c>
      <c r="D318" s="51">
        <v>1350</v>
      </c>
      <c r="E318" s="88">
        <f>'[2]Лотки ЛК'!$B$99*1.35</f>
        <v>10835.714655000003</v>
      </c>
      <c r="F318" s="4"/>
      <c r="G318" s="4"/>
      <c r="H318" s="4"/>
      <c r="I318" s="4"/>
      <c r="J318" s="81" t="s">
        <v>990</v>
      </c>
      <c r="K318" s="29" t="s">
        <v>526</v>
      </c>
      <c r="L318" s="51">
        <v>660</v>
      </c>
      <c r="M318" s="88">
        <f>'[2]Лотки ЛК'!$B$307*1.5</f>
        <v>5676.1960500000005</v>
      </c>
      <c r="N318" s="4"/>
      <c r="O318" s="4"/>
      <c r="P318" s="4"/>
      <c r="Q318" s="4"/>
    </row>
    <row r="319" spans="1:17" x14ac:dyDescent="0.25">
      <c r="A319" s="4"/>
      <c r="B319" s="10" t="s">
        <v>889</v>
      </c>
      <c r="C319" s="29" t="s">
        <v>894</v>
      </c>
      <c r="D319" s="51">
        <v>1350</v>
      </c>
      <c r="E319" s="88">
        <f>'[2]Лотки ЛК'!$B$101*1.35</f>
        <v>11466.431280000001</v>
      </c>
      <c r="F319" s="4"/>
      <c r="G319" s="4"/>
      <c r="H319" s="4"/>
      <c r="I319" s="4"/>
      <c r="J319" s="81" t="s">
        <v>991</v>
      </c>
      <c r="K319" s="29" t="s">
        <v>526</v>
      </c>
      <c r="L319" s="51">
        <v>660</v>
      </c>
      <c r="M319" s="88">
        <f>'[2]Лотки ЛК'!$B$309*1.5</f>
        <v>6569.2338</v>
      </c>
      <c r="N319" s="4"/>
      <c r="O319" s="4"/>
      <c r="P319" s="4"/>
      <c r="Q319" s="4"/>
    </row>
    <row r="320" spans="1:17" x14ac:dyDescent="0.25">
      <c r="A320" s="4"/>
      <c r="B320" s="10" t="s">
        <v>893</v>
      </c>
      <c r="C320" s="29" t="s">
        <v>894</v>
      </c>
      <c r="D320" s="51">
        <v>1350</v>
      </c>
      <c r="E320" s="88">
        <f>'[2]Лотки ЛК'!$B$103*1.35</f>
        <v>13483.395405000001</v>
      </c>
      <c r="F320" s="4"/>
      <c r="G320" s="4"/>
      <c r="H320" s="4"/>
      <c r="I320" s="4"/>
      <c r="J320" s="81" t="s">
        <v>992</v>
      </c>
      <c r="K320" s="29" t="s">
        <v>528</v>
      </c>
      <c r="L320" s="51">
        <v>1050</v>
      </c>
      <c r="M320" s="88">
        <f>'[2]Лотки ЛК'!$B$311*1.5</f>
        <v>8153.9090999999989</v>
      </c>
      <c r="N320" s="4"/>
      <c r="O320" s="4"/>
      <c r="P320" s="4"/>
      <c r="Q320" s="4"/>
    </row>
    <row r="321" spans="1:17" x14ac:dyDescent="0.25">
      <c r="A321" s="4"/>
      <c r="B321" s="10" t="s">
        <v>895</v>
      </c>
      <c r="C321" s="29" t="s">
        <v>523</v>
      </c>
      <c r="D321" s="51">
        <v>1550</v>
      </c>
      <c r="E321" s="88">
        <f>'[2]Лотки ЛК'!$B$105*1.35</f>
        <v>10124.59959</v>
      </c>
      <c r="F321" s="4"/>
      <c r="G321" s="4"/>
      <c r="H321" s="4"/>
      <c r="I321" s="4"/>
      <c r="J321" s="81" t="s">
        <v>993</v>
      </c>
      <c r="K321" s="29" t="s">
        <v>528</v>
      </c>
      <c r="L321" s="51">
        <v>1050</v>
      </c>
      <c r="M321" s="88">
        <f>'[2]Лотки ЛК'!$B$313*1.5</f>
        <v>8419.8890999999985</v>
      </c>
      <c r="N321" s="4"/>
      <c r="O321" s="4"/>
      <c r="P321" s="4"/>
      <c r="Q321" s="4"/>
    </row>
    <row r="322" spans="1:17" x14ac:dyDescent="0.25">
      <c r="A322" s="4"/>
      <c r="B322" s="10" t="s">
        <v>896</v>
      </c>
      <c r="C322" s="29" t="s">
        <v>523</v>
      </c>
      <c r="D322" s="51">
        <v>1550</v>
      </c>
      <c r="E322" s="88">
        <f>'[2]Лотки ЛК'!$B$107*1.35</f>
        <v>10102.955715</v>
      </c>
      <c r="F322" s="4"/>
      <c r="G322" s="4"/>
      <c r="H322" s="4"/>
      <c r="I322" s="4"/>
      <c r="J322" s="81" t="s">
        <v>994</v>
      </c>
      <c r="K322" s="29" t="s">
        <v>528</v>
      </c>
      <c r="L322" s="51">
        <v>1050</v>
      </c>
      <c r="M322" s="88">
        <f>'[2]Лотки ЛК'!$B$315*1.5</f>
        <v>8938.6490999999987</v>
      </c>
      <c r="N322" s="4"/>
      <c r="O322" s="4"/>
      <c r="P322" s="4"/>
      <c r="Q322" s="4"/>
    </row>
    <row r="323" spans="1:17" x14ac:dyDescent="0.25">
      <c r="A323" s="4"/>
      <c r="B323" s="10" t="s">
        <v>897</v>
      </c>
      <c r="C323" s="29" t="s">
        <v>523</v>
      </c>
      <c r="D323" s="51">
        <v>1550</v>
      </c>
      <c r="E323" s="88">
        <f>'[2]Лотки ЛК'!$B$109*1.35</f>
        <v>10561.63509</v>
      </c>
      <c r="F323" s="4"/>
      <c r="G323" s="4"/>
      <c r="H323" s="4"/>
      <c r="I323" s="4"/>
      <c r="J323" s="81" t="s">
        <v>995</v>
      </c>
      <c r="K323" s="29" t="s">
        <v>528</v>
      </c>
      <c r="L323" s="51">
        <v>1050</v>
      </c>
      <c r="M323" s="88">
        <f>'[2]Лотки ЛК'!$B$317*1.5</f>
        <v>9524.110349999999</v>
      </c>
      <c r="N323" s="4"/>
      <c r="O323" s="4"/>
      <c r="P323" s="4"/>
      <c r="Q323" s="4"/>
    </row>
    <row r="324" spans="1:17" x14ac:dyDescent="0.25">
      <c r="A324" s="4"/>
      <c r="B324" s="10" t="s">
        <v>898</v>
      </c>
      <c r="C324" s="29" t="s">
        <v>523</v>
      </c>
      <c r="D324" s="51">
        <v>1550</v>
      </c>
      <c r="E324" s="88">
        <f>'[2]Лотки ЛК'!$B$111*1.35</f>
        <v>10922.675715000001</v>
      </c>
      <c r="F324" s="4"/>
      <c r="G324" s="4"/>
      <c r="H324" s="4"/>
      <c r="I324" s="4"/>
      <c r="J324" s="81" t="s">
        <v>996</v>
      </c>
      <c r="K324" s="29" t="s">
        <v>528</v>
      </c>
      <c r="L324" s="51">
        <v>1050</v>
      </c>
      <c r="M324" s="88">
        <f>'[2]Лотки ЛК'!$B$319*1.5</f>
        <v>10127.597849999998</v>
      </c>
      <c r="N324" s="4"/>
      <c r="O324" s="4"/>
      <c r="P324" s="4"/>
      <c r="Q324" s="4"/>
    </row>
    <row r="325" spans="1:17" x14ac:dyDescent="0.25">
      <c r="A325" s="4"/>
      <c r="B325" s="10" t="s">
        <v>899</v>
      </c>
      <c r="C325" s="29" t="s">
        <v>523</v>
      </c>
      <c r="D325" s="51">
        <v>1550</v>
      </c>
      <c r="E325" s="88">
        <f>'[2]Лотки ЛК'!$B$113*1.35</f>
        <v>11660.683589999999</v>
      </c>
      <c r="F325" s="4"/>
      <c r="G325" s="4"/>
      <c r="H325" s="4"/>
      <c r="I325" s="4"/>
      <c r="J325" s="81" t="s">
        <v>997</v>
      </c>
      <c r="K325" s="29" t="s">
        <v>528</v>
      </c>
      <c r="L325" s="51">
        <v>1050</v>
      </c>
      <c r="M325" s="89">
        <f>'[2]Лотки ЛК'!$B$321*1.58</f>
        <v>11901.108101999998</v>
      </c>
      <c r="N325" s="4"/>
      <c r="O325" s="4"/>
      <c r="P325" s="4"/>
      <c r="Q325" s="4"/>
    </row>
    <row r="326" spans="1:17" x14ac:dyDescent="0.25">
      <c r="A326" s="4"/>
      <c r="B326" s="10" t="s">
        <v>900</v>
      </c>
      <c r="C326" s="29" t="s">
        <v>523</v>
      </c>
      <c r="D326" s="51">
        <v>1550</v>
      </c>
      <c r="E326" s="88">
        <f>'[2]Лотки ЛК'!$B$115*1.35</f>
        <v>11329.120215000001</v>
      </c>
      <c r="F326" s="4"/>
      <c r="G326" s="4"/>
      <c r="H326" s="4"/>
      <c r="I326" s="4"/>
      <c r="J326" s="81" t="s">
        <v>998</v>
      </c>
      <c r="K326" s="29" t="s">
        <v>263</v>
      </c>
      <c r="L326" s="10">
        <v>1330</v>
      </c>
      <c r="M326" s="89">
        <f>'[2]Лотки ЛК'!$B$323*1.5</f>
        <v>10189.278149999998</v>
      </c>
      <c r="N326" s="4"/>
      <c r="O326" s="4"/>
      <c r="P326" s="4"/>
      <c r="Q326" s="4"/>
    </row>
    <row r="327" spans="1:17" x14ac:dyDescent="0.25">
      <c r="A327" s="4"/>
      <c r="B327" s="10" t="s">
        <v>904</v>
      </c>
      <c r="C327" s="29" t="s">
        <v>523</v>
      </c>
      <c r="D327" s="51">
        <v>1550</v>
      </c>
      <c r="E327" s="88">
        <f>'[2]Лотки ЛК'!$B$117*1.35</f>
        <v>12856.999589999999</v>
      </c>
      <c r="F327" s="4"/>
      <c r="G327" s="4"/>
      <c r="H327" s="4"/>
      <c r="I327" s="4"/>
      <c r="J327" s="81" t="s">
        <v>999</v>
      </c>
      <c r="K327" s="29" t="s">
        <v>263</v>
      </c>
      <c r="L327" s="10">
        <v>1330</v>
      </c>
      <c r="M327" s="89">
        <f>'[2]Лотки ЛК'!$B$325*1.5</f>
        <v>10721.526899999997</v>
      </c>
      <c r="N327" s="4"/>
      <c r="O327" s="4"/>
      <c r="P327" s="4"/>
      <c r="Q327" s="4"/>
    </row>
    <row r="328" spans="1:17" x14ac:dyDescent="0.25">
      <c r="A328" s="4"/>
      <c r="B328" s="10" t="s">
        <v>905</v>
      </c>
      <c r="C328" s="29" t="s">
        <v>523</v>
      </c>
      <c r="D328" s="51">
        <v>1550</v>
      </c>
      <c r="E328" s="88">
        <f>'[2]Лотки ЛК'!$B$119*1.35</f>
        <v>12835.355714999998</v>
      </c>
      <c r="F328" s="4"/>
      <c r="G328" s="4"/>
      <c r="H328" s="4"/>
      <c r="I328" s="4"/>
      <c r="J328" s="81" t="s">
        <v>1000</v>
      </c>
      <c r="K328" s="29" t="s">
        <v>263</v>
      </c>
      <c r="L328" s="10">
        <v>1330</v>
      </c>
      <c r="M328" s="89">
        <f>'[2]Лотки ЛК'!$B$327*1.5</f>
        <v>12070.154399999998</v>
      </c>
      <c r="N328" s="4"/>
      <c r="O328" s="4"/>
      <c r="P328" s="4"/>
      <c r="Q328" s="4"/>
    </row>
    <row r="329" spans="1:17" x14ac:dyDescent="0.25">
      <c r="A329" s="4"/>
      <c r="B329" s="10" t="s">
        <v>901</v>
      </c>
      <c r="C329" s="29" t="s">
        <v>523</v>
      </c>
      <c r="D329" s="51">
        <v>1550</v>
      </c>
      <c r="E329" s="88">
        <f>'[2]Лотки ЛК'!$B$121*1.35</f>
        <v>11577.449340000001</v>
      </c>
      <c r="F329" s="4"/>
      <c r="G329" s="4"/>
      <c r="H329" s="4"/>
      <c r="I329" s="4"/>
      <c r="J329" s="81" t="s">
        <v>1001</v>
      </c>
      <c r="K329" s="29" t="s">
        <v>263</v>
      </c>
      <c r="L329" s="10">
        <v>1330</v>
      </c>
      <c r="M329" s="89">
        <f>'[2]Лотки ЛК'!$B$329*1.5</f>
        <v>13896.00315</v>
      </c>
      <c r="N329" s="4"/>
      <c r="O329" s="4"/>
      <c r="P329" s="4"/>
      <c r="Q329" s="4"/>
    </row>
    <row r="330" spans="1:17" x14ac:dyDescent="0.25">
      <c r="A330" s="4"/>
      <c r="B330" s="10" t="s">
        <v>906</v>
      </c>
      <c r="C330" s="29" t="s">
        <v>523</v>
      </c>
      <c r="D330" s="51">
        <v>1550</v>
      </c>
      <c r="E330" s="88">
        <f>'[2]Лотки ЛК'!$B$123*1.35</f>
        <v>13105.328715</v>
      </c>
      <c r="F330" s="4"/>
      <c r="G330" s="4"/>
      <c r="H330" s="4"/>
      <c r="I330" s="4"/>
      <c r="J330" s="81" t="s">
        <v>1002</v>
      </c>
      <c r="K330" s="29" t="s">
        <v>263</v>
      </c>
      <c r="L330" s="10">
        <v>1330</v>
      </c>
      <c r="M330" s="89">
        <f>'[2]Лотки ЛК'!$B$331*1.5</f>
        <v>15669.464400000001</v>
      </c>
      <c r="N330" s="4"/>
      <c r="O330" s="4"/>
      <c r="P330" s="4"/>
      <c r="Q330" s="4"/>
    </row>
    <row r="331" spans="1:17" x14ac:dyDescent="0.25">
      <c r="A331" s="4"/>
      <c r="B331" s="10" t="s">
        <v>902</v>
      </c>
      <c r="C331" s="29" t="s">
        <v>523</v>
      </c>
      <c r="D331" s="51">
        <v>1550</v>
      </c>
      <c r="E331" s="88">
        <f>'[2]Лотки ЛК'!$B$125*1.35</f>
        <v>12118.708214999999</v>
      </c>
      <c r="F331" s="4"/>
      <c r="G331" s="4"/>
      <c r="H331" s="4"/>
      <c r="I331" s="4"/>
      <c r="J331" s="4"/>
      <c r="K331" s="41"/>
      <c r="L331" s="17"/>
      <c r="M331" s="42"/>
      <c r="N331" s="4"/>
      <c r="O331" s="4"/>
      <c r="P331" s="4"/>
      <c r="Q331" s="4"/>
    </row>
    <row r="332" spans="1:17" x14ac:dyDescent="0.25">
      <c r="A332" s="4"/>
      <c r="B332" s="10" t="s">
        <v>907</v>
      </c>
      <c r="C332" s="29" t="s">
        <v>523</v>
      </c>
      <c r="D332" s="51">
        <v>1550</v>
      </c>
      <c r="E332" s="88">
        <f>'[2]Лотки ЛК'!$B$127*1.35</f>
        <v>14934.150089999997</v>
      </c>
      <c r="F332" s="4"/>
      <c r="G332" s="4"/>
      <c r="H332" s="4"/>
      <c r="I332" s="4"/>
      <c r="J332" s="4"/>
      <c r="K332" s="41"/>
      <c r="L332" s="17"/>
      <c r="M332" s="42"/>
      <c r="N332" s="4"/>
      <c r="O332" s="4"/>
      <c r="P332" s="4"/>
      <c r="Q332" s="4"/>
    </row>
    <row r="333" spans="1:17" x14ac:dyDescent="0.25">
      <c r="A333" s="4"/>
      <c r="B333" s="10" t="s">
        <v>903</v>
      </c>
      <c r="C333" s="29" t="s">
        <v>523</v>
      </c>
      <c r="D333" s="51">
        <v>1550</v>
      </c>
      <c r="E333" s="88">
        <f>'[2]Лотки ЛК'!$B$129*1.35</f>
        <v>12879.720090000001</v>
      </c>
      <c r="F333" s="4"/>
      <c r="G333" s="4"/>
      <c r="H333" s="4"/>
      <c r="I333" s="4"/>
      <c r="J333" s="4"/>
      <c r="K333" s="41"/>
      <c r="L333" s="17"/>
      <c r="M333" s="42"/>
      <c r="N333" s="4"/>
      <c r="O333" s="4"/>
      <c r="P333" s="4"/>
      <c r="Q333" s="4"/>
    </row>
    <row r="334" spans="1:17" x14ac:dyDescent="0.25">
      <c r="A334" s="4"/>
      <c r="B334" s="10" t="s">
        <v>908</v>
      </c>
      <c r="C334" s="29" t="s">
        <v>529</v>
      </c>
      <c r="D334" s="51">
        <v>1980</v>
      </c>
      <c r="E334" s="88">
        <f>'[2]Лотки ЛК'!$B$131*1.35</f>
        <v>12928.69728</v>
      </c>
      <c r="F334" s="4"/>
      <c r="G334" s="4"/>
      <c r="H334" s="4"/>
      <c r="I334" s="4"/>
      <c r="J334" s="4"/>
      <c r="K334" s="41"/>
      <c r="L334" s="17"/>
      <c r="M334" s="42"/>
      <c r="N334" s="4"/>
      <c r="O334" s="4"/>
      <c r="P334" s="4"/>
      <c r="Q334" s="4"/>
    </row>
    <row r="335" spans="1:17" x14ac:dyDescent="0.25">
      <c r="A335" s="4"/>
      <c r="B335" s="10" t="s">
        <v>909</v>
      </c>
      <c r="C335" s="29" t="s">
        <v>529</v>
      </c>
      <c r="D335" s="51">
        <v>1980</v>
      </c>
      <c r="E335" s="88">
        <f>'[2]Лотки ЛК'!$B$133*1.35</f>
        <v>12931.252155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x14ac:dyDescent="0.25">
      <c r="A336" s="4"/>
      <c r="B336" s="10" t="s">
        <v>910</v>
      </c>
      <c r="C336" s="29" t="s">
        <v>529</v>
      </c>
      <c r="D336" s="51">
        <v>1980</v>
      </c>
      <c r="E336" s="88">
        <f>'[2]Лотки ЛК'!$B$135*1.35</f>
        <v>13353.734655000002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x14ac:dyDescent="0.25">
      <c r="A337" s="4"/>
      <c r="B337" s="10" t="s">
        <v>911</v>
      </c>
      <c r="C337" s="29" t="s">
        <v>529</v>
      </c>
      <c r="D337" s="51">
        <v>1980</v>
      </c>
      <c r="E337" s="88">
        <f>'[2]Лотки ЛК'!$B$137*1.35</f>
        <v>13868.300655000001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x14ac:dyDescent="0.25">
      <c r="A338" s="4"/>
      <c r="B338" s="10" t="s">
        <v>912</v>
      </c>
      <c r="C338" s="29" t="s">
        <v>529</v>
      </c>
      <c r="D338" s="51">
        <v>1980</v>
      </c>
      <c r="E338" s="88">
        <f>'[2]Лотки ЛК'!$B$139*1.35</f>
        <v>13186.263780000001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x14ac:dyDescent="0.25">
      <c r="A339" s="4"/>
      <c r="B339" s="10" t="s">
        <v>913</v>
      </c>
      <c r="C339" s="29" t="s">
        <v>529</v>
      </c>
      <c r="D339" s="51">
        <v>1980</v>
      </c>
      <c r="E339" s="88">
        <f>'[2]Лотки ЛК'!$B$141*1.35</f>
        <v>14601.505905000002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x14ac:dyDescent="0.25">
      <c r="A340" s="4"/>
      <c r="B340" s="10" t="s">
        <v>914</v>
      </c>
      <c r="C340" s="29" t="s">
        <v>529</v>
      </c>
      <c r="D340" s="51">
        <v>1980</v>
      </c>
      <c r="E340" s="88">
        <f>'[2]Лотки ЛК'!$B$143*1.35</f>
        <v>17567.31078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x14ac:dyDescent="0.25">
      <c r="A341" s="4"/>
      <c r="B341" s="10" t="s">
        <v>915</v>
      </c>
      <c r="C341" s="29" t="s">
        <v>529</v>
      </c>
      <c r="D341" s="51">
        <v>1980</v>
      </c>
      <c r="E341" s="88">
        <f>'[2]Лотки ЛК'!$B$145*1.35</f>
        <v>18326.962529999997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x14ac:dyDescent="0.25">
      <c r="A342" s="4"/>
      <c r="B342" s="10" t="s">
        <v>916</v>
      </c>
      <c r="C342" s="29" t="s">
        <v>529</v>
      </c>
      <c r="D342" s="51">
        <v>1980</v>
      </c>
      <c r="E342" s="88">
        <f>'[2]Лотки ЛК'!$B$147*1.35</f>
        <v>18957.679155000002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x14ac:dyDescent="0.25">
      <c r="A343" s="4"/>
      <c r="B343" s="10" t="s">
        <v>917</v>
      </c>
      <c r="C343" s="29" t="s">
        <v>529</v>
      </c>
      <c r="D343" s="51">
        <v>1980</v>
      </c>
      <c r="E343" s="88">
        <f>'[2]Лотки ЛК'!$B$149*1.35</f>
        <v>20903.994405000001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x14ac:dyDescent="0.25">
      <c r="A344" s="4"/>
      <c r="B344" s="10" t="s">
        <v>918</v>
      </c>
      <c r="C344" s="29" t="s">
        <v>926</v>
      </c>
      <c r="D344" s="51">
        <v>1630</v>
      </c>
      <c r="E344" s="88">
        <f>'[2]Лотки ЛК'!$B$151*1.35</f>
        <v>13460.685299999999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x14ac:dyDescent="0.25">
      <c r="A345" s="4"/>
      <c r="B345" s="10" t="s">
        <v>927</v>
      </c>
      <c r="C345" s="29" t="s">
        <v>926</v>
      </c>
      <c r="D345" s="51">
        <v>1630</v>
      </c>
      <c r="E345" s="88">
        <f>'[2]Лотки ЛК'!$B$153*1.35</f>
        <v>15414.722549999999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x14ac:dyDescent="0.25">
      <c r="A346" s="4"/>
      <c r="B346" s="10" t="s">
        <v>919</v>
      </c>
      <c r="C346" s="29" t="s">
        <v>926</v>
      </c>
      <c r="D346" s="51">
        <v>1630</v>
      </c>
      <c r="E346" s="88">
        <f>'[2]Лотки ЛК'!$B$155*1.35</f>
        <v>14077.925550000002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x14ac:dyDescent="0.25">
      <c r="A347" s="4"/>
      <c r="B347" s="10" t="s">
        <v>920</v>
      </c>
      <c r="C347" s="29" t="s">
        <v>926</v>
      </c>
      <c r="D347" s="51">
        <v>1630</v>
      </c>
      <c r="E347" s="88">
        <f>'[2]Лотки ЛК'!$B$157*1.35</f>
        <v>14900.193675000002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x14ac:dyDescent="0.25">
      <c r="A348" s="4"/>
      <c r="B348" s="10" t="s">
        <v>921</v>
      </c>
      <c r="C348" s="29" t="s">
        <v>926</v>
      </c>
      <c r="D348" s="51">
        <v>1630</v>
      </c>
      <c r="E348" s="88">
        <f>'[2]Лотки ЛК'!$B$159*1.35</f>
        <v>14900.193675000002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x14ac:dyDescent="0.25">
      <c r="A349" s="4"/>
      <c r="B349" s="10" t="s">
        <v>922</v>
      </c>
      <c r="C349" s="29" t="s">
        <v>926</v>
      </c>
      <c r="D349" s="51">
        <v>1630</v>
      </c>
      <c r="E349" s="88">
        <f>'[2]Лотки ЛК'!$B$161*1.35</f>
        <v>15984.132300000001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x14ac:dyDescent="0.25">
      <c r="A350" s="4"/>
      <c r="B350" s="10" t="s">
        <v>928</v>
      </c>
      <c r="C350" s="29" t="s">
        <v>926</v>
      </c>
      <c r="D350" s="51">
        <v>1630</v>
      </c>
      <c r="E350" s="88">
        <f>'[2]Лотки ЛК'!$B$163*1.35</f>
        <v>16345.928925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x14ac:dyDescent="0.25">
      <c r="A351" s="4"/>
      <c r="B351" s="10" t="s">
        <v>929</v>
      </c>
      <c r="C351" s="29" t="s">
        <v>926</v>
      </c>
      <c r="D351" s="51">
        <v>1630</v>
      </c>
      <c r="E351" s="88">
        <f>'[2]Лотки ЛК'!$B$165*1.35</f>
        <v>16986.2238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x14ac:dyDescent="0.25">
      <c r="A352" s="4"/>
      <c r="B352" s="10" t="s">
        <v>930</v>
      </c>
      <c r="C352" s="29" t="s">
        <v>926</v>
      </c>
      <c r="D352" s="51">
        <v>1630</v>
      </c>
      <c r="E352" s="88">
        <f>'[2]Лотки ЛК'!$B$167*1.35</f>
        <v>17634.055050000003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x14ac:dyDescent="0.25">
      <c r="A353" s="4"/>
      <c r="B353" s="10" t="s">
        <v>923</v>
      </c>
      <c r="C353" s="29" t="s">
        <v>926</v>
      </c>
      <c r="D353" s="51">
        <v>1630</v>
      </c>
      <c r="E353" s="88">
        <f>'[2]Лотки ЛК'!$B$169*1.35</f>
        <v>17845.134299999998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x14ac:dyDescent="0.25">
      <c r="A354" s="4"/>
      <c r="B354" s="10" t="s">
        <v>924</v>
      </c>
      <c r="C354" s="29" t="s">
        <v>926</v>
      </c>
      <c r="D354" s="51">
        <v>1630</v>
      </c>
      <c r="E354" s="88">
        <f>'[2]Лотки ЛК'!$B$171*1.35</f>
        <v>19353.745800000001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x14ac:dyDescent="0.25">
      <c r="A355" s="4"/>
      <c r="B355" s="10" t="s">
        <v>925</v>
      </c>
      <c r="C355" s="29" t="s">
        <v>926</v>
      </c>
      <c r="D355" s="51">
        <v>1630</v>
      </c>
      <c r="E355" s="88">
        <f>'[2]Лотки ЛК'!$B$173*1.35</f>
        <v>25236.438300000002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x14ac:dyDescent="0.25">
      <c r="A356" s="4"/>
      <c r="B356" s="10" t="s">
        <v>931</v>
      </c>
      <c r="C356" s="48" t="s">
        <v>524</v>
      </c>
      <c r="D356" s="51">
        <v>1850</v>
      </c>
      <c r="E356" s="88">
        <f>'[2]Лотки ЛК'!$B$175*1.35</f>
        <v>14107.428179999999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x14ac:dyDescent="0.25">
      <c r="A357" s="4"/>
      <c r="B357" s="10" t="s">
        <v>938</v>
      </c>
      <c r="C357" s="29" t="s">
        <v>524</v>
      </c>
      <c r="D357" s="51">
        <v>1850</v>
      </c>
      <c r="E357" s="88">
        <f>'[2]Лотки ЛК'!$B$177*1.35</f>
        <v>16061.465429999998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x14ac:dyDescent="0.25">
      <c r="A358" s="4"/>
      <c r="B358" s="10" t="s">
        <v>932</v>
      </c>
      <c r="C358" s="29" t="s">
        <v>524</v>
      </c>
      <c r="D358" s="51">
        <v>1850</v>
      </c>
      <c r="E358" s="88">
        <f>'[2]Лотки ЛК'!$B$179*1.35</f>
        <v>14725.707929999999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x14ac:dyDescent="0.25">
      <c r="A359" s="4"/>
      <c r="B359" s="10" t="s">
        <v>933</v>
      </c>
      <c r="C359" s="29" t="s">
        <v>524</v>
      </c>
      <c r="D359" s="51">
        <v>1850</v>
      </c>
      <c r="E359" s="88">
        <f>'[2]Лотки ЛК'!$B$181*1.35</f>
        <v>15544.21968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x14ac:dyDescent="0.25">
      <c r="A360" s="4"/>
      <c r="B360" s="10" t="s">
        <v>934</v>
      </c>
      <c r="C360" s="29" t="s">
        <v>524</v>
      </c>
      <c r="D360" s="51">
        <v>1850</v>
      </c>
      <c r="E360" s="88">
        <f>'[2]Лотки ЛК'!$B$183*1.35</f>
        <v>16556.230305000001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x14ac:dyDescent="0.25">
      <c r="A361" s="4"/>
      <c r="B361" s="10" t="s">
        <v>935</v>
      </c>
      <c r="C361" s="29" t="s">
        <v>524</v>
      </c>
      <c r="D361" s="51">
        <v>1850</v>
      </c>
      <c r="E361" s="88">
        <f>'[2]Лотки ЛК'!$B$185*1.35</f>
        <v>17596.88118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x14ac:dyDescent="0.25">
      <c r="A362" s="4"/>
      <c r="B362" s="10" t="s">
        <v>939</v>
      </c>
      <c r="C362" s="29" t="s">
        <v>524</v>
      </c>
      <c r="D362" s="51">
        <v>1850</v>
      </c>
      <c r="E362" s="88">
        <f>'[2]Лотки ЛК'!$B$187*1.35</f>
        <v>16774.214939999998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x14ac:dyDescent="0.25">
      <c r="A363" s="4"/>
      <c r="B363" s="10" t="s">
        <v>940</v>
      </c>
      <c r="C363" s="29" t="s">
        <v>524</v>
      </c>
      <c r="D363" s="51">
        <v>1850</v>
      </c>
      <c r="E363" s="88">
        <f>'[2]Лотки ЛК'!$B$189*1.35</f>
        <v>18412.14618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x14ac:dyDescent="0.25">
      <c r="A364" s="4"/>
      <c r="B364" s="10" t="s">
        <v>936</v>
      </c>
      <c r="C364" s="29" t="s">
        <v>524</v>
      </c>
      <c r="D364" s="51">
        <v>1850</v>
      </c>
      <c r="E364" s="88">
        <f>'[2]Лотки ЛК'!$B$191*1.35</f>
        <v>24685.343054999998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x14ac:dyDescent="0.25">
      <c r="A365" s="4"/>
      <c r="B365" s="10" t="s">
        <v>937</v>
      </c>
      <c r="C365" s="29" t="s">
        <v>524</v>
      </c>
      <c r="D365" s="51">
        <v>1850</v>
      </c>
      <c r="E365" s="88">
        <f>'[2]Лотки ЛК'!$B$193*1.35</f>
        <v>23020.101180000001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x14ac:dyDescent="0.25">
      <c r="A366" s="4"/>
      <c r="B366" s="10" t="s">
        <v>941</v>
      </c>
      <c r="C366" s="29" t="s">
        <v>530</v>
      </c>
      <c r="D366" s="51">
        <v>2500</v>
      </c>
      <c r="E366" s="88">
        <f>'[2]Лотки ЛК'!$B$195*1.35</f>
        <v>18072.8145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x14ac:dyDescent="0.25">
      <c r="A367" s="4"/>
      <c r="B367" s="10" t="s">
        <v>942</v>
      </c>
      <c r="C367" s="29" t="s">
        <v>530</v>
      </c>
      <c r="D367" s="51">
        <v>2500</v>
      </c>
      <c r="E367" s="88">
        <f>'[2]Лотки ЛК'!$B$197*1.35</f>
        <v>18690.054750000003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x14ac:dyDescent="0.25">
      <c r="A368" s="4"/>
      <c r="B368" s="10" t="s">
        <v>943</v>
      </c>
      <c r="C368" s="29" t="s">
        <v>530</v>
      </c>
      <c r="D368" s="51">
        <v>2500</v>
      </c>
      <c r="E368" s="88">
        <f>'[2]Лотки ЛК'!$B$199*1.35</f>
        <v>19510.962750000002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x14ac:dyDescent="0.25">
      <c r="A369" s="4"/>
      <c r="B369" s="10" t="s">
        <v>944</v>
      </c>
      <c r="C369" s="29" t="s">
        <v>530</v>
      </c>
      <c r="D369" s="51">
        <v>2500</v>
      </c>
      <c r="E369" s="88">
        <f>'[2]Лотки ЛК'!$B$201*1.35</f>
        <v>20520.577125000003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x14ac:dyDescent="0.25">
      <c r="A370" s="4"/>
      <c r="B370" s="10" t="s">
        <v>948</v>
      </c>
      <c r="C370" s="29" t="s">
        <v>530</v>
      </c>
      <c r="D370" s="51">
        <v>2500</v>
      </c>
      <c r="E370" s="88">
        <f>'[2]Лотки ЛК'!$B$203*1.35</f>
        <v>21747.15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x14ac:dyDescent="0.25">
      <c r="A371" s="4"/>
      <c r="B371" s="10" t="s">
        <v>949</v>
      </c>
      <c r="C371" s="29" t="s">
        <v>530</v>
      </c>
      <c r="D371" s="51">
        <v>2500</v>
      </c>
      <c r="E371" s="88">
        <f>'[2]Лотки ЛК'!$B$205*1.35</f>
        <v>22364.39025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x14ac:dyDescent="0.25">
      <c r="A372" s="4"/>
      <c r="B372" s="10" t="s">
        <v>950</v>
      </c>
      <c r="C372" s="29" t="s">
        <v>530</v>
      </c>
      <c r="D372" s="51">
        <v>2500</v>
      </c>
      <c r="E372" s="88">
        <f>'[2]Лотки ЛК'!$B$207*1.35</f>
        <v>23301.128249999998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x14ac:dyDescent="0.25">
      <c r="A373" s="4"/>
      <c r="B373" s="10" t="s">
        <v>951</v>
      </c>
      <c r="C373" s="29" t="s">
        <v>530</v>
      </c>
      <c r="D373" s="51">
        <v>2500</v>
      </c>
      <c r="E373" s="88">
        <f>'[2]Лотки ЛК'!$B$209*1.35</f>
        <v>24194.912624999997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x14ac:dyDescent="0.25">
      <c r="A374" s="4"/>
      <c r="B374" s="10" t="s">
        <v>945</v>
      </c>
      <c r="C374" s="29" t="s">
        <v>530</v>
      </c>
      <c r="D374" s="51">
        <v>2500</v>
      </c>
      <c r="E374" s="88">
        <f>'[2]Лотки ЛК'!$B$211*1.35</f>
        <v>18805.699125000003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x14ac:dyDescent="0.25">
      <c r="A375" s="4"/>
      <c r="B375" s="10" t="s">
        <v>946</v>
      </c>
      <c r="C375" s="29" t="s">
        <v>530</v>
      </c>
      <c r="D375" s="51">
        <v>2500</v>
      </c>
      <c r="E375" s="88">
        <f>'[2]Лотки ЛК'!$B$213*1.35</f>
        <v>19422.939375000002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x14ac:dyDescent="0.25">
      <c r="A376" s="4"/>
      <c r="B376" s="10" t="s">
        <v>947</v>
      </c>
      <c r="C376" s="29" t="s">
        <v>530</v>
      </c>
      <c r="D376" s="51">
        <v>2500</v>
      </c>
      <c r="E376" s="88">
        <f>'[2]Лотки ЛК'!$B$215*1.35</f>
        <v>21597.127875000002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x14ac:dyDescent="0.25">
      <c r="A377" s="4"/>
      <c r="B377" s="17"/>
      <c r="C377" s="41"/>
      <c r="D377" s="59"/>
      <c r="E377" s="8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x14ac:dyDescent="0.25">
      <c r="A378" s="4"/>
      <c r="B378" s="4"/>
      <c r="C378" s="4"/>
      <c r="D378" s="4"/>
      <c r="E378" s="5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5.75" thickBot="1" x14ac:dyDescent="0.3">
      <c r="A379" s="4"/>
      <c r="B379" s="8"/>
      <c r="C379" s="9" t="s">
        <v>533</v>
      </c>
      <c r="D379" s="19"/>
      <c r="E379" s="19"/>
      <c r="F379" s="4"/>
      <c r="G379" s="4"/>
      <c r="H379" s="4"/>
      <c r="I379" s="4"/>
      <c r="J379" s="8"/>
      <c r="K379" s="9" t="s">
        <v>534</v>
      </c>
      <c r="L379" s="19"/>
      <c r="M379" s="19"/>
      <c r="N379" s="4"/>
      <c r="O379" s="4"/>
      <c r="P379" s="4"/>
      <c r="Q379" s="4"/>
    </row>
    <row r="380" spans="1:17" x14ac:dyDescent="0.25">
      <c r="A380" s="4"/>
      <c r="B380" s="4"/>
      <c r="C380" s="4"/>
      <c r="D380" s="17"/>
      <c r="E380" s="17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45" x14ac:dyDescent="0.25">
      <c r="A381" s="4"/>
      <c r="B381" s="10" t="s">
        <v>4</v>
      </c>
      <c r="C381" s="11" t="s">
        <v>62</v>
      </c>
      <c r="D381" s="11" t="s">
        <v>6</v>
      </c>
      <c r="E381" s="11" t="s">
        <v>7</v>
      </c>
      <c r="F381" s="4"/>
      <c r="G381" s="4"/>
      <c r="H381" s="4"/>
      <c r="I381" s="4"/>
      <c r="J381" s="10" t="s">
        <v>4</v>
      </c>
      <c r="K381" s="11" t="s">
        <v>62</v>
      </c>
      <c r="L381" s="11" t="s">
        <v>6</v>
      </c>
      <c r="M381" s="11" t="s">
        <v>7</v>
      </c>
      <c r="N381" s="4"/>
      <c r="O381" s="4"/>
      <c r="P381" s="4"/>
      <c r="Q381" s="4"/>
    </row>
    <row r="382" spans="1:17" x14ac:dyDescent="0.25">
      <c r="B382" s="51" t="s">
        <v>535</v>
      </c>
      <c r="C382" s="52" t="s">
        <v>536</v>
      </c>
      <c r="D382" s="53">
        <v>4200</v>
      </c>
      <c r="E382" s="13">
        <v>33000</v>
      </c>
      <c r="J382" s="51" t="s">
        <v>537</v>
      </c>
      <c r="K382" s="52" t="s">
        <v>538</v>
      </c>
      <c r="L382" s="51">
        <v>1420</v>
      </c>
      <c r="M382" s="51">
        <v>10700</v>
      </c>
    </row>
    <row r="383" spans="1:17" x14ac:dyDescent="0.25">
      <c r="A383" s="4"/>
      <c r="B383" s="39" t="s">
        <v>539</v>
      </c>
      <c r="C383" s="39" t="s">
        <v>540</v>
      </c>
      <c r="D383" s="39">
        <v>2200</v>
      </c>
      <c r="E383" s="13">
        <v>19000</v>
      </c>
      <c r="G383" s="4"/>
      <c r="H383" s="4"/>
      <c r="I383" s="4"/>
      <c r="J383" s="20" t="s">
        <v>541</v>
      </c>
      <c r="K383" s="52" t="s">
        <v>542</v>
      </c>
      <c r="L383" s="10">
        <v>630</v>
      </c>
      <c r="M383" s="10">
        <v>3700</v>
      </c>
      <c r="N383" s="4"/>
      <c r="O383" s="4"/>
      <c r="Q383" s="4"/>
    </row>
    <row r="384" spans="1:17" x14ac:dyDescent="0.25">
      <c r="A384" s="4"/>
      <c r="B384" s="54" t="s">
        <v>543</v>
      </c>
      <c r="C384" s="54" t="s">
        <v>540</v>
      </c>
      <c r="D384" s="54">
        <v>2200</v>
      </c>
      <c r="E384" s="13">
        <v>17000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x14ac:dyDescent="0.25">
      <c r="A385" s="4"/>
      <c r="B385" s="54" t="s">
        <v>544</v>
      </c>
      <c r="C385" s="54" t="s">
        <v>540</v>
      </c>
      <c r="D385" s="54">
        <v>2200</v>
      </c>
      <c r="E385" s="13">
        <v>17000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x14ac:dyDescent="0.25">
      <c r="A386" s="4"/>
      <c r="B386" s="54" t="s">
        <v>545</v>
      </c>
      <c r="C386" s="54" t="s">
        <v>540</v>
      </c>
      <c r="D386" s="54">
        <v>2200</v>
      </c>
      <c r="E386" s="13">
        <v>15200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x14ac:dyDescent="0.25">
      <c r="A387" s="4"/>
      <c r="B387" s="54" t="s">
        <v>546</v>
      </c>
      <c r="C387" s="54" t="s">
        <v>547</v>
      </c>
      <c r="D387" s="54">
        <v>1900</v>
      </c>
      <c r="E387" s="13">
        <v>16600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x14ac:dyDescent="0.25">
      <c r="A388" s="4"/>
      <c r="B388" s="54" t="s">
        <v>548</v>
      </c>
      <c r="C388" s="54" t="s">
        <v>547</v>
      </c>
      <c r="D388" s="54">
        <v>1900</v>
      </c>
      <c r="E388" s="13">
        <v>14800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x14ac:dyDescent="0.25">
      <c r="A389" s="4"/>
      <c r="B389" s="54" t="s">
        <v>549</v>
      </c>
      <c r="C389" s="54" t="s">
        <v>547</v>
      </c>
      <c r="D389" s="54">
        <v>1900</v>
      </c>
      <c r="E389" s="13">
        <v>14800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x14ac:dyDescent="0.25">
      <c r="A390" s="4"/>
      <c r="B390" s="54" t="s">
        <v>550</v>
      </c>
      <c r="C390" s="54" t="s">
        <v>547</v>
      </c>
      <c r="D390" s="54">
        <v>1900</v>
      </c>
      <c r="E390" s="13">
        <v>13850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5.75" thickBot="1" x14ac:dyDescent="0.3">
      <c r="B392" s="55"/>
      <c r="C392" s="56" t="s">
        <v>551</v>
      </c>
      <c r="D392" s="57"/>
      <c r="E392" s="57"/>
      <c r="J392" s="55"/>
      <c r="K392" s="58" t="s">
        <v>552</v>
      </c>
      <c r="L392" s="57"/>
      <c r="M392" s="57"/>
    </row>
    <row r="393" spans="1:17" x14ac:dyDescent="0.25">
      <c r="D393" s="59"/>
      <c r="E393" s="59"/>
      <c r="L393" s="59"/>
      <c r="M393" s="59"/>
    </row>
    <row r="394" spans="1:17" ht="45" x14ac:dyDescent="0.25">
      <c r="B394" s="51" t="s">
        <v>4</v>
      </c>
      <c r="C394" s="53" t="s">
        <v>62</v>
      </c>
      <c r="D394" s="53" t="s">
        <v>6</v>
      </c>
      <c r="E394" s="53" t="s">
        <v>7</v>
      </c>
      <c r="J394" s="51" t="s">
        <v>4</v>
      </c>
      <c r="K394" s="53" t="s">
        <v>62</v>
      </c>
      <c r="L394" s="53" t="s">
        <v>6</v>
      </c>
      <c r="M394" s="53" t="s">
        <v>7</v>
      </c>
    </row>
    <row r="395" spans="1:17" x14ac:dyDescent="0.25">
      <c r="B395" s="60" t="s">
        <v>553</v>
      </c>
      <c r="C395" s="61" t="s">
        <v>554</v>
      </c>
      <c r="D395" s="53">
        <v>1130</v>
      </c>
      <c r="E395" s="13">
        <v>15400</v>
      </c>
      <c r="J395" s="62" t="s">
        <v>555</v>
      </c>
      <c r="K395" s="63" t="s">
        <v>556</v>
      </c>
      <c r="L395" s="64">
        <v>330</v>
      </c>
      <c r="M395" s="65">
        <v>4860</v>
      </c>
    </row>
    <row r="396" spans="1:17" x14ac:dyDescent="0.25">
      <c r="B396" s="60" t="s">
        <v>557</v>
      </c>
      <c r="C396" s="61" t="s">
        <v>554</v>
      </c>
      <c r="D396" s="53">
        <v>1130</v>
      </c>
      <c r="E396" s="13">
        <v>14600</v>
      </c>
      <c r="J396" s="66" t="s">
        <v>558</v>
      </c>
      <c r="K396" s="61" t="s">
        <v>559</v>
      </c>
      <c r="L396" s="51">
        <v>250</v>
      </c>
      <c r="M396" s="13">
        <v>3470</v>
      </c>
    </row>
    <row r="397" spans="1:17" x14ac:dyDescent="0.25">
      <c r="B397" s="60" t="s">
        <v>560</v>
      </c>
      <c r="C397" s="61" t="s">
        <v>561</v>
      </c>
      <c r="D397" s="51">
        <v>900</v>
      </c>
      <c r="E397" s="13">
        <v>11000</v>
      </c>
      <c r="J397" s="67"/>
      <c r="K397" s="68"/>
      <c r="L397" s="59"/>
      <c r="M397" s="18"/>
    </row>
    <row r="398" spans="1:17" x14ac:dyDescent="0.25">
      <c r="B398" s="60" t="s">
        <v>562</v>
      </c>
      <c r="C398" s="61" t="s">
        <v>561</v>
      </c>
      <c r="D398" s="51">
        <v>900</v>
      </c>
      <c r="E398" s="13">
        <v>10500</v>
      </c>
    </row>
    <row r="399" spans="1:17" x14ac:dyDescent="0.25">
      <c r="J399" s="67"/>
      <c r="K399" s="68"/>
      <c r="L399" s="59"/>
      <c r="M399" s="18"/>
    </row>
    <row r="400" spans="1:17" x14ac:dyDescent="0.25">
      <c r="B400" s="4"/>
      <c r="C400" s="4"/>
      <c r="D400" s="4"/>
      <c r="E400" s="4"/>
    </row>
    <row r="401" spans="1:17" x14ac:dyDescent="0.25">
      <c r="B401" s="4"/>
      <c r="C401" s="4"/>
      <c r="D401" s="4"/>
      <c r="E401" s="4"/>
    </row>
    <row r="402" spans="1:17" x14ac:dyDescent="0.25">
      <c r="B402" s="69"/>
      <c r="C402" s="68"/>
      <c r="D402" s="59"/>
      <c r="E402" s="59"/>
    </row>
    <row r="403" spans="1:17" x14ac:dyDescent="0.25">
      <c r="B403" s="69"/>
      <c r="C403" s="68"/>
      <c r="D403" s="59"/>
      <c r="E403" s="59"/>
    </row>
    <row r="404" spans="1:17" x14ac:dyDescent="0.25">
      <c r="B404" s="69"/>
      <c r="C404" s="68"/>
      <c r="D404" s="59"/>
      <c r="E404" s="59"/>
    </row>
    <row r="405" spans="1:17" ht="15.75" thickBot="1" x14ac:dyDescent="0.3">
      <c r="A405" s="4"/>
      <c r="B405" s="70"/>
      <c r="C405" s="9" t="s">
        <v>563</v>
      </c>
      <c r="D405" s="19"/>
      <c r="E405" s="19"/>
      <c r="F405" s="4"/>
      <c r="G405" s="4"/>
      <c r="H405" s="4"/>
      <c r="I405" s="4"/>
      <c r="J405" s="4"/>
      <c r="K405" s="9" t="s">
        <v>564</v>
      </c>
      <c r="L405" s="4"/>
      <c r="M405" s="4"/>
      <c r="N405" s="4"/>
      <c r="O405" s="4"/>
      <c r="P405" s="4"/>
      <c r="Q405" s="4"/>
    </row>
    <row r="406" spans="1:17" ht="45" x14ac:dyDescent="0.25">
      <c r="A406" s="4"/>
      <c r="B406" s="10" t="s">
        <v>4</v>
      </c>
      <c r="C406" s="38" t="s">
        <v>565</v>
      </c>
      <c r="D406" s="11" t="s">
        <v>6</v>
      </c>
      <c r="E406" s="11" t="s">
        <v>7</v>
      </c>
      <c r="F406" s="4"/>
      <c r="G406" s="4"/>
      <c r="H406" s="4"/>
      <c r="I406" s="4"/>
      <c r="J406" s="10" t="s">
        <v>4</v>
      </c>
      <c r="K406" s="38" t="s">
        <v>565</v>
      </c>
      <c r="L406" s="11" t="s">
        <v>6</v>
      </c>
      <c r="M406" s="11" t="s">
        <v>7</v>
      </c>
      <c r="N406" s="4"/>
      <c r="O406" s="4"/>
      <c r="P406" s="4"/>
      <c r="Q406" s="4"/>
    </row>
    <row r="407" spans="1:17" ht="30" x14ac:dyDescent="0.25">
      <c r="A407" s="4"/>
      <c r="B407" s="71" t="s">
        <v>566</v>
      </c>
      <c r="C407" s="71" t="s">
        <v>567</v>
      </c>
      <c r="D407" s="71">
        <v>1700</v>
      </c>
      <c r="E407" s="13">
        <v>19800</v>
      </c>
      <c r="F407" s="4"/>
      <c r="G407" s="4"/>
      <c r="H407" s="4"/>
      <c r="I407" s="4"/>
      <c r="J407" s="71" t="s">
        <v>568</v>
      </c>
      <c r="K407" s="71" t="s">
        <v>569</v>
      </c>
      <c r="L407" s="71">
        <v>1425</v>
      </c>
      <c r="M407" s="86">
        <f>[1]Лист1!$B$1314*1.5</f>
        <v>49669.454850000009</v>
      </c>
      <c r="N407" s="4"/>
      <c r="O407" s="4"/>
      <c r="P407" s="4"/>
      <c r="Q407" s="4"/>
    </row>
    <row r="408" spans="1:17" ht="30" x14ac:dyDescent="0.25">
      <c r="A408" s="4"/>
      <c r="B408" s="71" t="s">
        <v>570</v>
      </c>
      <c r="C408" s="71" t="s">
        <v>571</v>
      </c>
      <c r="D408" s="71">
        <v>1480</v>
      </c>
      <c r="E408" s="13">
        <v>17200</v>
      </c>
      <c r="F408" s="4"/>
      <c r="G408" s="4"/>
      <c r="H408" s="4"/>
      <c r="I408" s="4"/>
      <c r="J408" s="71" t="s">
        <v>572</v>
      </c>
      <c r="K408" s="71" t="s">
        <v>573</v>
      </c>
      <c r="L408" s="71">
        <v>2150</v>
      </c>
      <c r="M408" s="86">
        <f>[1]Лист1!$B$1316*1.5</f>
        <v>59453.569050000006</v>
      </c>
      <c r="N408" s="4"/>
      <c r="O408" s="4"/>
      <c r="P408" s="4"/>
      <c r="Q408" s="4"/>
    </row>
    <row r="409" spans="1:17" x14ac:dyDescent="0.25">
      <c r="A409" s="4"/>
      <c r="B409" s="71" t="s">
        <v>574</v>
      </c>
      <c r="C409" s="71" t="s">
        <v>575</v>
      </c>
      <c r="D409" s="71">
        <v>1950</v>
      </c>
      <c r="E409" s="13">
        <v>22700</v>
      </c>
      <c r="F409" s="4"/>
      <c r="G409" s="4"/>
      <c r="H409" s="4"/>
      <c r="I409" s="4"/>
      <c r="J409" s="71" t="s">
        <v>576</v>
      </c>
      <c r="K409" s="71" t="s">
        <v>573</v>
      </c>
      <c r="L409" s="71">
        <v>2150</v>
      </c>
      <c r="M409" s="86">
        <f>[1]Лист1!$B$1318*1.5</f>
        <v>61945.894050000003</v>
      </c>
      <c r="N409" s="4"/>
      <c r="O409" s="4"/>
      <c r="P409" s="4"/>
      <c r="Q409" s="4"/>
    </row>
    <row r="410" spans="1:17" x14ac:dyDescent="0.25">
      <c r="A410" s="4"/>
      <c r="B410" s="71" t="s">
        <v>577</v>
      </c>
      <c r="C410" s="71" t="s">
        <v>578</v>
      </c>
      <c r="D410" s="71">
        <v>1280</v>
      </c>
      <c r="E410" s="13">
        <v>15000</v>
      </c>
      <c r="F410" s="4"/>
      <c r="G410" s="4"/>
      <c r="H410" s="4"/>
      <c r="I410" s="4"/>
      <c r="J410" s="71" t="s">
        <v>579</v>
      </c>
      <c r="K410" s="71" t="s">
        <v>573</v>
      </c>
      <c r="L410" s="71">
        <v>2150</v>
      </c>
      <c r="M410" s="86">
        <f>[1]Лист1!$B$1320*1.5</f>
        <v>64823.081550000003</v>
      </c>
      <c r="N410" s="4"/>
      <c r="O410" s="4"/>
      <c r="P410" s="4"/>
      <c r="Q410" s="4"/>
    </row>
    <row r="411" spans="1:17" x14ac:dyDescent="0.25">
      <c r="A411" s="4"/>
      <c r="B411" s="71" t="s">
        <v>580</v>
      </c>
      <c r="C411" s="71" t="s">
        <v>581</v>
      </c>
      <c r="D411" s="71">
        <v>1460</v>
      </c>
      <c r="E411" s="13">
        <v>17100</v>
      </c>
      <c r="F411" s="4"/>
      <c r="G411" s="4"/>
      <c r="H411" s="4"/>
      <c r="I411" s="4"/>
      <c r="J411" s="71" t="s">
        <v>582</v>
      </c>
      <c r="K411" s="71" t="s">
        <v>573</v>
      </c>
      <c r="L411" s="71">
        <v>2150</v>
      </c>
      <c r="M411" s="86">
        <f>[1]Лист1!$B$1322*1.5</f>
        <v>69457.301550000004</v>
      </c>
      <c r="N411" s="4"/>
      <c r="O411" s="4"/>
      <c r="P411" s="4"/>
      <c r="Q411" s="4"/>
    </row>
    <row r="412" spans="1:17" x14ac:dyDescent="0.25">
      <c r="A412" s="4"/>
      <c r="B412" s="71" t="s">
        <v>583</v>
      </c>
      <c r="C412" s="71" t="s">
        <v>584</v>
      </c>
      <c r="D412" s="71">
        <v>160</v>
      </c>
      <c r="E412" s="13">
        <v>1630</v>
      </c>
      <c r="F412" s="4"/>
      <c r="G412" s="4"/>
      <c r="H412" s="4"/>
      <c r="I412" s="4"/>
      <c r="J412" s="71" t="s">
        <v>585</v>
      </c>
      <c r="K412" s="71" t="s">
        <v>586</v>
      </c>
      <c r="L412" s="71">
        <v>2800</v>
      </c>
      <c r="M412" s="86">
        <f>[1]Лист1!$B$1324*1.5</f>
        <v>68045.273849999998</v>
      </c>
      <c r="N412" s="4"/>
      <c r="O412" s="4"/>
      <c r="P412" s="4"/>
      <c r="Q412" s="4"/>
    </row>
    <row r="413" spans="1:17" x14ac:dyDescent="0.25">
      <c r="A413" s="4"/>
      <c r="B413" s="71" t="s">
        <v>587</v>
      </c>
      <c r="C413" s="71" t="s">
        <v>588</v>
      </c>
      <c r="D413" s="71">
        <v>145</v>
      </c>
      <c r="E413" s="13">
        <v>1500</v>
      </c>
      <c r="F413" s="4"/>
      <c r="G413" s="4"/>
      <c r="H413" s="4"/>
      <c r="I413" s="4"/>
      <c r="J413" s="71" t="s">
        <v>589</v>
      </c>
      <c r="K413" s="71" t="s">
        <v>586</v>
      </c>
      <c r="L413" s="71">
        <v>2800</v>
      </c>
      <c r="M413" s="86">
        <f>[1]Лист1!$B$1326*1.5</f>
        <v>70922.461349999998</v>
      </c>
      <c r="N413" s="4"/>
      <c r="O413" s="4"/>
      <c r="P413" s="4"/>
      <c r="Q413" s="4"/>
    </row>
    <row r="414" spans="1:17" x14ac:dyDescent="0.25">
      <c r="A414" s="4"/>
      <c r="B414" s="71" t="s">
        <v>590</v>
      </c>
      <c r="C414" s="71" t="s">
        <v>591</v>
      </c>
      <c r="D414" s="71">
        <v>128</v>
      </c>
      <c r="E414" s="13">
        <v>1220</v>
      </c>
      <c r="F414" s="4"/>
      <c r="G414" s="4"/>
      <c r="H414" s="4"/>
      <c r="I414" s="4"/>
      <c r="J414" s="71" t="s">
        <v>592</v>
      </c>
      <c r="K414" s="71" t="s">
        <v>586</v>
      </c>
      <c r="L414" s="71">
        <v>2800</v>
      </c>
      <c r="M414" s="86">
        <f>[1]Лист1!$B$1328*1.5</f>
        <v>75415.163850000012</v>
      </c>
      <c r="N414" s="4"/>
      <c r="O414" s="4"/>
      <c r="P414" s="4"/>
      <c r="Q414" s="4"/>
    </row>
    <row r="415" spans="1:17" x14ac:dyDescent="0.25">
      <c r="A415" s="4"/>
      <c r="B415" s="71" t="s">
        <v>593</v>
      </c>
      <c r="C415" s="71" t="s">
        <v>594</v>
      </c>
      <c r="D415" s="71">
        <v>111</v>
      </c>
      <c r="E415" s="13">
        <v>1050</v>
      </c>
      <c r="F415" s="4"/>
      <c r="G415" s="4"/>
      <c r="H415" s="4"/>
      <c r="I415" s="4"/>
      <c r="J415" s="71" t="s">
        <v>595</v>
      </c>
      <c r="K415" s="71" t="s">
        <v>596</v>
      </c>
      <c r="L415" s="71">
        <v>3500</v>
      </c>
      <c r="M415" s="86">
        <f>[1]Лист1!$B$1330*1.5</f>
        <v>74652.135750000001</v>
      </c>
      <c r="N415" s="4"/>
      <c r="O415" s="4"/>
      <c r="P415" s="4"/>
      <c r="Q415" s="4"/>
    </row>
    <row r="416" spans="1:17" x14ac:dyDescent="0.25">
      <c r="A416" s="4"/>
      <c r="B416" s="71" t="s">
        <v>597</v>
      </c>
      <c r="C416" s="71" t="s">
        <v>598</v>
      </c>
      <c r="D416" s="71">
        <v>105</v>
      </c>
      <c r="E416" s="13">
        <v>890</v>
      </c>
      <c r="F416" s="4"/>
      <c r="G416" s="4"/>
      <c r="H416" s="4"/>
      <c r="I416" s="4"/>
      <c r="J416" s="71" t="s">
        <v>599</v>
      </c>
      <c r="K416" s="71" t="s">
        <v>596</v>
      </c>
      <c r="L416" s="71">
        <v>3500</v>
      </c>
      <c r="M416" s="86">
        <f>[1]Лист1!$B$1332*1.5</f>
        <v>76670.044499999989</v>
      </c>
      <c r="N416" s="4"/>
      <c r="O416" s="4"/>
      <c r="P416" s="4"/>
      <c r="Q416" s="4"/>
    </row>
    <row r="417" spans="1:17" x14ac:dyDescent="0.25">
      <c r="A417" s="4"/>
      <c r="B417" s="71" t="s">
        <v>600</v>
      </c>
      <c r="C417" s="71" t="s">
        <v>601</v>
      </c>
      <c r="D417" s="71">
        <v>550</v>
      </c>
      <c r="E417" s="13">
        <v>6500</v>
      </c>
      <c r="F417" s="4"/>
      <c r="G417" s="4"/>
      <c r="H417" s="4"/>
      <c r="I417" s="4"/>
      <c r="J417" s="71" t="s">
        <v>602</v>
      </c>
      <c r="K417" s="71" t="s">
        <v>596</v>
      </c>
      <c r="L417" s="71">
        <v>3500</v>
      </c>
      <c r="M417" s="86">
        <f>[1]Лист1!$B$1334*1.5</f>
        <v>81162.747000000003</v>
      </c>
      <c r="N417" s="4"/>
      <c r="O417" s="4"/>
      <c r="P417" s="4"/>
      <c r="Q417" s="4"/>
    </row>
    <row r="418" spans="1:17" x14ac:dyDescent="0.25">
      <c r="A418" s="4"/>
      <c r="B418" s="71" t="s">
        <v>603</v>
      </c>
      <c r="C418" s="71" t="s">
        <v>604</v>
      </c>
      <c r="D418" s="71">
        <v>580</v>
      </c>
      <c r="E418" s="13">
        <v>6850</v>
      </c>
      <c r="F418" s="4"/>
      <c r="G418" s="4"/>
      <c r="H418" s="4"/>
      <c r="I418" s="4"/>
      <c r="J418" s="71" t="s">
        <v>605</v>
      </c>
      <c r="K418" s="71" t="s">
        <v>606</v>
      </c>
      <c r="L418" s="71">
        <v>4400</v>
      </c>
      <c r="M418" s="86">
        <f>[1]Лист1!$B$1336*1.5</f>
        <v>81010.399799999999</v>
      </c>
      <c r="N418" s="4"/>
      <c r="O418" s="4"/>
      <c r="P418" s="4"/>
      <c r="Q418" s="4"/>
    </row>
    <row r="419" spans="1:17" x14ac:dyDescent="0.25">
      <c r="A419" s="4"/>
      <c r="B419" s="71" t="s">
        <v>607</v>
      </c>
      <c r="C419" s="71" t="s">
        <v>608</v>
      </c>
      <c r="D419" s="71">
        <v>600</v>
      </c>
      <c r="E419" s="13">
        <v>7100</v>
      </c>
      <c r="F419" s="4"/>
      <c r="G419" s="4"/>
      <c r="H419" s="4"/>
      <c r="I419" s="4"/>
      <c r="J419" s="71" t="s">
        <v>609</v>
      </c>
      <c r="K419" s="71" t="s">
        <v>606</v>
      </c>
      <c r="L419" s="71">
        <v>4400</v>
      </c>
      <c r="M419" s="86">
        <f>[1]Лист1!$B$1338*1.5</f>
        <v>86137.399799999999</v>
      </c>
      <c r="N419" s="4"/>
      <c r="O419" s="4"/>
      <c r="P419" s="4"/>
      <c r="Q419" s="4"/>
    </row>
    <row r="420" spans="1:17" x14ac:dyDescent="0.25">
      <c r="A420" s="4"/>
      <c r="B420" s="71" t="s">
        <v>610</v>
      </c>
      <c r="C420" s="71" t="s">
        <v>611</v>
      </c>
      <c r="D420" s="71">
        <v>630</v>
      </c>
      <c r="E420" s="13">
        <v>7400</v>
      </c>
      <c r="F420" s="4"/>
      <c r="G420" s="4"/>
      <c r="H420" s="4"/>
      <c r="I420" s="4"/>
      <c r="J420" s="71" t="s">
        <v>612</v>
      </c>
      <c r="K420" s="71" t="s">
        <v>606</v>
      </c>
      <c r="L420" s="71">
        <v>4400</v>
      </c>
      <c r="M420" s="86">
        <f>[1]Лист1!$B$1340*1.5</f>
        <v>87487.227299999999</v>
      </c>
      <c r="N420" s="4"/>
      <c r="O420" s="4"/>
      <c r="P420" s="4"/>
      <c r="Q420" s="4"/>
    </row>
    <row r="421" spans="1:17" x14ac:dyDescent="0.25">
      <c r="A421" s="4"/>
      <c r="B421" s="71" t="s">
        <v>613</v>
      </c>
      <c r="C421" s="71" t="s">
        <v>614</v>
      </c>
      <c r="D421" s="71">
        <v>650</v>
      </c>
      <c r="E421" s="13">
        <v>7600</v>
      </c>
      <c r="F421" s="4"/>
      <c r="G421" s="4"/>
      <c r="H421" s="4"/>
      <c r="I421" s="4"/>
      <c r="J421" s="71" t="s">
        <v>615</v>
      </c>
      <c r="K421" s="71" t="s">
        <v>616</v>
      </c>
      <c r="L421" s="71">
        <v>3900</v>
      </c>
      <c r="M421" s="86">
        <f>[1]Лист1!$B$1312*1.5</f>
        <v>40469.363249999995</v>
      </c>
      <c r="N421" s="4"/>
      <c r="O421" s="4"/>
      <c r="P421" s="4"/>
      <c r="Q421" s="4"/>
    </row>
    <row r="422" spans="1:17" x14ac:dyDescent="0.25">
      <c r="A422" s="4"/>
      <c r="B422" s="71" t="s">
        <v>617</v>
      </c>
      <c r="C422" s="71" t="s">
        <v>601</v>
      </c>
      <c r="D422" s="71">
        <v>550</v>
      </c>
      <c r="E422" s="13">
        <v>6500</v>
      </c>
      <c r="F422" s="4"/>
      <c r="G422" s="4"/>
      <c r="H422" s="4"/>
      <c r="I422" s="4"/>
      <c r="J422" s="72"/>
      <c r="K422" s="72"/>
      <c r="L422" s="72"/>
      <c r="M422" s="18"/>
      <c r="N422" s="4"/>
      <c r="O422" s="4"/>
      <c r="P422" s="4"/>
      <c r="Q422" s="4"/>
    </row>
    <row r="423" spans="1:17" x14ac:dyDescent="0.25">
      <c r="A423" s="4"/>
      <c r="B423" s="71" t="s">
        <v>618</v>
      </c>
      <c r="C423" s="71" t="s">
        <v>604</v>
      </c>
      <c r="D423" s="71">
        <v>580</v>
      </c>
      <c r="E423" s="13">
        <v>6800</v>
      </c>
      <c r="F423" s="4"/>
      <c r="G423" s="4"/>
      <c r="H423" s="4"/>
      <c r="I423" s="4"/>
      <c r="J423" s="72"/>
      <c r="K423" s="72"/>
      <c r="L423" s="72"/>
      <c r="M423" s="18"/>
      <c r="N423" s="4"/>
      <c r="O423" s="4"/>
      <c r="P423" s="4"/>
      <c r="Q423" s="4"/>
    </row>
    <row r="424" spans="1:17" x14ac:dyDescent="0.25">
      <c r="A424" s="4"/>
      <c r="B424" s="71" t="s">
        <v>619</v>
      </c>
      <c r="C424" s="71" t="s">
        <v>608</v>
      </c>
      <c r="D424" s="71">
        <v>600</v>
      </c>
      <c r="E424" s="13">
        <v>7100</v>
      </c>
      <c r="F424" s="4"/>
      <c r="G424" s="4"/>
      <c r="H424" s="4"/>
      <c r="I424" s="4"/>
      <c r="J424" s="72"/>
      <c r="K424" s="72"/>
      <c r="L424" s="72"/>
      <c r="M424" s="18"/>
      <c r="N424" s="4"/>
      <c r="O424" s="4"/>
      <c r="P424" s="4"/>
      <c r="Q424" s="4"/>
    </row>
    <row r="425" spans="1:17" x14ac:dyDescent="0.25">
      <c r="A425" s="4"/>
      <c r="B425" s="71" t="s">
        <v>620</v>
      </c>
      <c r="C425" s="71" t="s">
        <v>611</v>
      </c>
      <c r="D425" s="71">
        <v>630</v>
      </c>
      <c r="E425" s="13">
        <v>7500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x14ac:dyDescent="0.25">
      <c r="A426" s="4"/>
      <c r="B426" s="71" t="s">
        <v>621</v>
      </c>
      <c r="C426" s="71" t="s">
        <v>614</v>
      </c>
      <c r="D426" s="71">
        <v>650</v>
      </c>
      <c r="E426" s="13">
        <v>7600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x14ac:dyDescent="0.25">
      <c r="A427" s="4"/>
      <c r="B427" s="73"/>
      <c r="C427" s="41"/>
      <c r="D427" s="17"/>
      <c r="E427" s="17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x14ac:dyDescent="0.25">
      <c r="A428" s="4"/>
      <c r="B428" s="74"/>
      <c r="C428" s="74"/>
      <c r="D428" s="74"/>
      <c r="E428" s="7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5.75" thickBot="1" x14ac:dyDescent="0.3">
      <c r="A429" s="4"/>
      <c r="B429" s="8"/>
      <c r="C429" s="9" t="s">
        <v>622</v>
      </c>
      <c r="D429" s="19"/>
      <c r="E429" s="19"/>
      <c r="F429" s="4"/>
      <c r="G429" s="4"/>
      <c r="H429" s="4"/>
      <c r="I429" s="4"/>
      <c r="J429" s="26"/>
      <c r="K429" s="9" t="s">
        <v>623</v>
      </c>
      <c r="L429" s="9"/>
      <c r="M429" s="9"/>
      <c r="N429" s="4"/>
      <c r="O429" s="4"/>
      <c r="P429" s="4"/>
      <c r="Q429" s="4"/>
    </row>
    <row r="430" spans="1:17" x14ac:dyDescent="0.25">
      <c r="A430" s="4"/>
      <c r="B430" s="4"/>
      <c r="C430" s="4"/>
      <c r="D430" s="17"/>
      <c r="E430" s="17"/>
      <c r="F430" s="4"/>
      <c r="G430" s="4"/>
      <c r="H430" s="4"/>
      <c r="I430" s="4"/>
      <c r="J430" s="4"/>
      <c r="K430" s="4"/>
      <c r="L430" s="17"/>
      <c r="M430" s="17"/>
      <c r="N430" s="4"/>
      <c r="O430" s="4"/>
      <c r="P430" s="4"/>
      <c r="Q430" s="4"/>
    </row>
    <row r="431" spans="1:17" ht="45" x14ac:dyDescent="0.25">
      <c r="A431" s="4"/>
      <c r="B431" s="10" t="s">
        <v>4</v>
      </c>
      <c r="C431" s="11" t="s">
        <v>62</v>
      </c>
      <c r="D431" s="11" t="s">
        <v>6</v>
      </c>
      <c r="E431" s="11" t="s">
        <v>7</v>
      </c>
      <c r="F431" s="4"/>
      <c r="G431" s="4"/>
      <c r="H431" s="4"/>
      <c r="I431" s="4"/>
      <c r="J431" s="10" t="s">
        <v>4</v>
      </c>
      <c r="K431" s="11" t="s">
        <v>62</v>
      </c>
      <c r="L431" s="11" t="s">
        <v>6</v>
      </c>
      <c r="M431" s="11" t="s">
        <v>7</v>
      </c>
      <c r="N431" s="4"/>
      <c r="O431" s="4"/>
      <c r="P431" s="4"/>
      <c r="Q431" s="4"/>
    </row>
    <row r="432" spans="1:17" x14ac:dyDescent="0.25">
      <c r="A432" s="4"/>
      <c r="B432" s="39" t="s">
        <v>624</v>
      </c>
      <c r="C432" s="29" t="s">
        <v>625</v>
      </c>
      <c r="D432" s="39">
        <f>0.02*1000</f>
        <v>20</v>
      </c>
      <c r="E432" s="13">
        <v>290</v>
      </c>
      <c r="F432" s="4"/>
      <c r="G432" s="4"/>
      <c r="H432" s="4"/>
      <c r="I432" s="4"/>
      <c r="J432" s="39" t="s">
        <v>626</v>
      </c>
      <c r="K432" s="39" t="s">
        <v>627</v>
      </c>
      <c r="L432" s="39">
        <v>72</v>
      </c>
      <c r="M432" s="13">
        <v>1000</v>
      </c>
      <c r="N432" s="4"/>
      <c r="O432" s="4"/>
      <c r="P432" s="4"/>
      <c r="Q432" s="4"/>
    </row>
    <row r="433" spans="1:17" x14ac:dyDescent="0.25">
      <c r="A433" s="4"/>
      <c r="B433" s="39" t="s">
        <v>628</v>
      </c>
      <c r="C433" s="39" t="s">
        <v>629</v>
      </c>
      <c r="D433" s="39">
        <v>25</v>
      </c>
      <c r="E433" s="13">
        <v>300</v>
      </c>
      <c r="F433" s="4"/>
      <c r="G433" s="4"/>
      <c r="H433" s="4"/>
      <c r="I433" s="4"/>
      <c r="J433" s="39" t="s">
        <v>630</v>
      </c>
      <c r="K433" s="39" t="s">
        <v>631</v>
      </c>
      <c r="L433" s="39">
        <v>189</v>
      </c>
      <c r="M433" s="13">
        <v>2550</v>
      </c>
      <c r="N433" s="4"/>
      <c r="O433" s="4"/>
      <c r="P433" s="4"/>
      <c r="Q433" s="4"/>
    </row>
    <row r="434" spans="1:17" x14ac:dyDescent="0.25">
      <c r="A434" s="4"/>
      <c r="B434" s="39" t="s">
        <v>632</v>
      </c>
      <c r="C434" s="39" t="s">
        <v>633</v>
      </c>
      <c r="D434" s="39">
        <v>30</v>
      </c>
      <c r="E434" s="13">
        <v>330</v>
      </c>
      <c r="F434" s="4"/>
      <c r="G434" s="4"/>
      <c r="H434" s="4"/>
      <c r="I434" s="4"/>
      <c r="J434" s="39" t="s">
        <v>634</v>
      </c>
      <c r="K434" s="39" t="s">
        <v>635</v>
      </c>
      <c r="L434" s="39">
        <v>241</v>
      </c>
      <c r="M434" s="13">
        <v>3260</v>
      </c>
      <c r="N434" s="4"/>
      <c r="O434" s="4"/>
      <c r="P434" s="4"/>
      <c r="Q434" s="4"/>
    </row>
    <row r="435" spans="1:17" x14ac:dyDescent="0.25">
      <c r="A435" s="4"/>
      <c r="B435" s="39" t="s">
        <v>636</v>
      </c>
      <c r="C435" s="39" t="s">
        <v>637</v>
      </c>
      <c r="D435" s="39">
        <v>43</v>
      </c>
      <c r="E435" s="13">
        <v>410</v>
      </c>
      <c r="F435" s="4"/>
      <c r="G435" s="4"/>
      <c r="H435" s="4"/>
      <c r="I435" s="4"/>
      <c r="J435" s="39" t="s">
        <v>638</v>
      </c>
      <c r="K435" s="39" t="s">
        <v>639</v>
      </c>
      <c r="L435" s="39">
        <v>275</v>
      </c>
      <c r="M435" s="13">
        <v>4000</v>
      </c>
      <c r="N435" s="4"/>
      <c r="O435" s="4"/>
      <c r="P435" s="4"/>
      <c r="Q435" s="4"/>
    </row>
    <row r="436" spans="1:17" x14ac:dyDescent="0.25">
      <c r="A436" s="4"/>
      <c r="B436" s="39" t="s">
        <v>640</v>
      </c>
      <c r="C436" s="39" t="s">
        <v>641</v>
      </c>
      <c r="D436" s="39">
        <v>54</v>
      </c>
      <c r="E436" s="13">
        <v>450</v>
      </c>
      <c r="F436" s="4"/>
      <c r="G436" s="4"/>
      <c r="H436" s="4"/>
      <c r="I436" s="4"/>
      <c r="J436" s="39" t="s">
        <v>642</v>
      </c>
      <c r="K436" s="39" t="s">
        <v>643</v>
      </c>
      <c r="L436" s="39">
        <v>310</v>
      </c>
      <c r="M436" s="13">
        <v>4150</v>
      </c>
      <c r="N436" s="4"/>
      <c r="O436" s="4"/>
      <c r="P436" s="4"/>
      <c r="Q436" s="4"/>
    </row>
    <row r="437" spans="1:17" x14ac:dyDescent="0.25">
      <c r="A437" s="4"/>
      <c r="B437" s="39" t="s">
        <v>644</v>
      </c>
      <c r="C437" s="39" t="s">
        <v>645</v>
      </c>
      <c r="D437" s="39">
        <v>65</v>
      </c>
      <c r="E437" s="13">
        <v>560</v>
      </c>
      <c r="F437" s="4"/>
      <c r="G437" s="4"/>
      <c r="H437" s="4"/>
      <c r="I437" s="4"/>
      <c r="J437" s="39" t="s">
        <v>646</v>
      </c>
      <c r="K437" s="39" t="s">
        <v>647</v>
      </c>
      <c r="L437" s="39">
        <v>327</v>
      </c>
      <c r="M437" s="13">
        <v>4420</v>
      </c>
      <c r="N437" s="4"/>
      <c r="O437" s="4"/>
      <c r="P437" s="4"/>
      <c r="Q437" s="4"/>
    </row>
    <row r="438" spans="1:17" x14ac:dyDescent="0.25">
      <c r="A438" s="4"/>
      <c r="B438" s="39" t="s">
        <v>648</v>
      </c>
      <c r="C438" s="39" t="s">
        <v>649</v>
      </c>
      <c r="D438" s="39">
        <v>71</v>
      </c>
      <c r="E438" s="13">
        <v>590</v>
      </c>
      <c r="F438" s="4"/>
      <c r="G438" s="4"/>
      <c r="H438" s="4"/>
      <c r="I438" s="4"/>
      <c r="J438" s="39" t="s">
        <v>650</v>
      </c>
      <c r="K438" s="39" t="s">
        <v>651</v>
      </c>
      <c r="L438" s="39">
        <v>297</v>
      </c>
      <c r="M438" s="13">
        <v>4000</v>
      </c>
      <c r="N438" s="4"/>
      <c r="O438" s="4"/>
      <c r="P438" s="4"/>
      <c r="Q438" s="4"/>
    </row>
    <row r="439" spans="1:17" x14ac:dyDescent="0.25">
      <c r="A439" s="4"/>
      <c r="B439" s="39" t="s">
        <v>652</v>
      </c>
      <c r="C439" s="39" t="s">
        <v>653</v>
      </c>
      <c r="D439" s="39">
        <v>81</v>
      </c>
      <c r="E439" s="13">
        <v>720</v>
      </c>
      <c r="F439" s="4"/>
      <c r="G439" s="4"/>
      <c r="H439" s="4"/>
      <c r="I439" s="4"/>
      <c r="J439" s="39" t="s">
        <v>654</v>
      </c>
      <c r="K439" s="39" t="s">
        <v>655</v>
      </c>
      <c r="L439" s="39">
        <v>325</v>
      </c>
      <c r="M439" s="13">
        <v>4360</v>
      </c>
      <c r="N439" s="4"/>
      <c r="O439" s="4"/>
      <c r="P439" s="4"/>
      <c r="Q439" s="4"/>
    </row>
    <row r="440" spans="1:17" x14ac:dyDescent="0.25">
      <c r="A440" s="4"/>
      <c r="B440" s="39" t="s">
        <v>656</v>
      </c>
      <c r="C440" s="39" t="s">
        <v>657</v>
      </c>
      <c r="D440" s="39">
        <v>92</v>
      </c>
      <c r="E440" s="13">
        <v>820</v>
      </c>
      <c r="F440" s="4"/>
      <c r="G440" s="4"/>
      <c r="H440" s="4"/>
      <c r="I440" s="4"/>
      <c r="J440" s="39" t="s">
        <v>658</v>
      </c>
      <c r="K440" s="39" t="s">
        <v>659</v>
      </c>
      <c r="L440" s="39">
        <v>378</v>
      </c>
      <c r="M440" s="13">
        <v>5050</v>
      </c>
      <c r="N440" s="4"/>
      <c r="O440" s="4"/>
      <c r="P440" s="4"/>
      <c r="Q440" s="4"/>
    </row>
    <row r="441" spans="1:17" x14ac:dyDescent="0.25">
      <c r="A441" s="4"/>
      <c r="B441" s="39" t="s">
        <v>660</v>
      </c>
      <c r="C441" s="39" t="s">
        <v>661</v>
      </c>
      <c r="D441" s="39">
        <v>103</v>
      </c>
      <c r="E441" s="13">
        <v>940</v>
      </c>
      <c r="F441" s="4"/>
      <c r="G441" s="4"/>
      <c r="H441" s="4"/>
      <c r="I441" s="4"/>
      <c r="J441" s="39" t="s">
        <v>662</v>
      </c>
      <c r="K441" s="39" t="s">
        <v>663</v>
      </c>
      <c r="L441" s="39">
        <v>433</v>
      </c>
      <c r="M441" s="13">
        <v>5780</v>
      </c>
      <c r="N441" s="4"/>
      <c r="O441" s="4"/>
      <c r="P441" s="4"/>
      <c r="Q441" s="4"/>
    </row>
    <row r="442" spans="1:17" x14ac:dyDescent="0.25">
      <c r="A442" s="4"/>
      <c r="B442" s="39" t="s">
        <v>664</v>
      </c>
      <c r="C442" s="39" t="s">
        <v>665</v>
      </c>
      <c r="D442" s="39">
        <v>109</v>
      </c>
      <c r="E442" s="13">
        <v>1040</v>
      </c>
      <c r="F442" s="4"/>
      <c r="G442" s="4"/>
      <c r="H442" s="4"/>
      <c r="I442" s="4"/>
      <c r="J442" s="39" t="s">
        <v>666</v>
      </c>
      <c r="K442" s="39" t="s">
        <v>667</v>
      </c>
      <c r="L442" s="39">
        <v>568</v>
      </c>
      <c r="M442" s="13">
        <v>9100</v>
      </c>
      <c r="N442" s="4"/>
      <c r="O442" s="4"/>
      <c r="P442" s="4"/>
      <c r="Q442" s="4"/>
    </row>
    <row r="443" spans="1:17" x14ac:dyDescent="0.25">
      <c r="A443" s="4"/>
      <c r="B443" s="39" t="s">
        <v>668</v>
      </c>
      <c r="C443" s="39" t="s">
        <v>669</v>
      </c>
      <c r="D443" s="39">
        <v>120</v>
      </c>
      <c r="E443" s="13">
        <v>1150</v>
      </c>
      <c r="F443" s="4"/>
      <c r="G443" s="4"/>
      <c r="H443" s="4"/>
      <c r="I443" s="4"/>
      <c r="J443" s="39" t="s">
        <v>670</v>
      </c>
      <c r="K443" s="39" t="s">
        <v>671</v>
      </c>
      <c r="L443" s="39">
        <v>623</v>
      </c>
      <c r="M443" s="13">
        <v>10050</v>
      </c>
      <c r="N443" s="4"/>
      <c r="O443" s="4"/>
      <c r="P443" s="4"/>
      <c r="Q443" s="4"/>
    </row>
    <row r="444" spans="1:17" x14ac:dyDescent="0.25">
      <c r="A444" s="4"/>
      <c r="B444" s="39" t="s">
        <v>672</v>
      </c>
      <c r="C444" s="39" t="s">
        <v>673</v>
      </c>
      <c r="D444" s="39">
        <v>125</v>
      </c>
      <c r="E444" s="13">
        <v>1180</v>
      </c>
      <c r="F444" s="4"/>
      <c r="G444" s="4"/>
      <c r="H444" s="4"/>
      <c r="I444" s="4"/>
      <c r="J444" s="39" t="s">
        <v>674</v>
      </c>
      <c r="K444" s="39" t="s">
        <v>675</v>
      </c>
      <c r="L444" s="39">
        <v>95</v>
      </c>
      <c r="M444" s="13">
        <v>1550</v>
      </c>
      <c r="N444" s="4"/>
      <c r="O444" s="4"/>
      <c r="P444" s="4"/>
      <c r="Q444" s="4"/>
    </row>
    <row r="445" spans="1:17" x14ac:dyDescent="0.25">
      <c r="A445" s="4"/>
      <c r="B445" s="39" t="s">
        <v>676</v>
      </c>
      <c r="C445" s="39" t="s">
        <v>677</v>
      </c>
      <c r="D445" s="39">
        <v>85</v>
      </c>
      <c r="E445" s="13">
        <v>850</v>
      </c>
      <c r="F445" s="4"/>
      <c r="G445" s="4"/>
      <c r="H445" s="4"/>
      <c r="I445" s="4"/>
      <c r="J445" s="39" t="s">
        <v>678</v>
      </c>
      <c r="K445" s="39" t="s">
        <v>679</v>
      </c>
      <c r="L445" s="39">
        <v>253</v>
      </c>
      <c r="M445" s="13">
        <v>4100</v>
      </c>
      <c r="N445" s="4"/>
      <c r="O445" s="4"/>
      <c r="P445" s="4"/>
      <c r="Q445" s="4"/>
    </row>
    <row r="446" spans="1:17" x14ac:dyDescent="0.25">
      <c r="A446" s="4"/>
      <c r="B446" s="39" t="s">
        <v>680</v>
      </c>
      <c r="C446" s="39" t="s">
        <v>681</v>
      </c>
      <c r="D446" s="39">
        <v>102</v>
      </c>
      <c r="E446" s="13">
        <v>1100</v>
      </c>
      <c r="F446" s="4"/>
      <c r="G446" s="4"/>
      <c r="H446" s="4"/>
      <c r="I446" s="4"/>
      <c r="J446" s="39" t="s">
        <v>682</v>
      </c>
      <c r="K446" s="39" t="s">
        <v>683</v>
      </c>
      <c r="L446" s="39">
        <v>300</v>
      </c>
      <c r="M446" s="13">
        <v>4900</v>
      </c>
      <c r="N446" s="4"/>
      <c r="O446" s="4"/>
      <c r="P446" s="4"/>
      <c r="Q446" s="4"/>
    </row>
    <row r="447" spans="1:17" x14ac:dyDescent="0.25">
      <c r="A447" s="4"/>
      <c r="B447" s="39" t="s">
        <v>684</v>
      </c>
      <c r="C447" s="39" t="s">
        <v>685</v>
      </c>
      <c r="D447" s="39">
        <v>119</v>
      </c>
      <c r="E447" s="13">
        <v>1040</v>
      </c>
      <c r="F447" s="4"/>
      <c r="G447" s="4"/>
      <c r="H447" s="4"/>
      <c r="I447" s="4"/>
      <c r="J447" s="39" t="s">
        <v>686</v>
      </c>
      <c r="K447" s="39" t="s">
        <v>687</v>
      </c>
      <c r="L447" s="39">
        <v>416</v>
      </c>
      <c r="M447" s="13">
        <v>6700</v>
      </c>
      <c r="N447" s="4"/>
      <c r="O447" s="4"/>
      <c r="P447" s="4"/>
      <c r="Q447" s="4"/>
    </row>
    <row r="448" spans="1:17" x14ac:dyDescent="0.25">
      <c r="A448" s="4"/>
      <c r="B448" s="39" t="s">
        <v>688</v>
      </c>
      <c r="C448" s="39" t="s">
        <v>685</v>
      </c>
      <c r="D448" s="39">
        <v>119</v>
      </c>
      <c r="E448" s="13">
        <v>1280</v>
      </c>
      <c r="F448" s="4"/>
      <c r="G448" s="4"/>
      <c r="H448" s="4"/>
      <c r="I448" s="4"/>
      <c r="J448" s="39" t="s">
        <v>689</v>
      </c>
      <c r="K448" s="39" t="s">
        <v>690</v>
      </c>
      <c r="L448" s="39">
        <v>835</v>
      </c>
      <c r="M448" s="13">
        <v>13450</v>
      </c>
      <c r="N448" s="4"/>
      <c r="O448" s="4"/>
      <c r="P448" s="4"/>
      <c r="Q448" s="4"/>
    </row>
    <row r="449" spans="1:17" x14ac:dyDescent="0.25">
      <c r="A449" s="4"/>
      <c r="B449" s="39" t="s">
        <v>691</v>
      </c>
      <c r="C449" s="39" t="s">
        <v>692</v>
      </c>
      <c r="D449" s="39">
        <v>137</v>
      </c>
      <c r="E449" s="13">
        <v>1180</v>
      </c>
      <c r="F449" s="4"/>
      <c r="G449" s="4"/>
      <c r="H449" s="4"/>
      <c r="I449" s="4"/>
      <c r="J449" s="39" t="s">
        <v>693</v>
      </c>
      <c r="K449" s="39" t="s">
        <v>694</v>
      </c>
      <c r="L449" s="39">
        <v>99</v>
      </c>
      <c r="M449" s="13">
        <v>1600</v>
      </c>
      <c r="N449" s="4"/>
      <c r="O449" s="4"/>
      <c r="P449" s="4"/>
      <c r="Q449" s="4"/>
    </row>
    <row r="450" spans="1:17" x14ac:dyDescent="0.25">
      <c r="A450" s="4"/>
      <c r="B450" s="39" t="s">
        <v>695</v>
      </c>
      <c r="C450" s="39" t="s">
        <v>696</v>
      </c>
      <c r="D450" s="39">
        <v>162</v>
      </c>
      <c r="E450" s="13">
        <v>1280</v>
      </c>
      <c r="F450" s="4"/>
      <c r="G450" s="4"/>
      <c r="H450" s="4"/>
      <c r="I450" s="4"/>
      <c r="J450" s="39" t="s">
        <v>697</v>
      </c>
      <c r="K450" s="39" t="s">
        <v>698</v>
      </c>
      <c r="L450" s="39">
        <v>121</v>
      </c>
      <c r="M450" s="13">
        <v>2000</v>
      </c>
      <c r="N450" s="4"/>
      <c r="O450" s="4"/>
      <c r="P450" s="4"/>
      <c r="Q450" s="4"/>
    </row>
    <row r="451" spans="1:17" x14ac:dyDescent="0.25">
      <c r="A451" s="4"/>
      <c r="B451" s="39" t="s">
        <v>699</v>
      </c>
      <c r="C451" s="39" t="s">
        <v>700</v>
      </c>
      <c r="D451" s="39">
        <v>180</v>
      </c>
      <c r="E451" s="13">
        <v>1430</v>
      </c>
      <c r="F451" s="4"/>
      <c r="G451" s="4"/>
      <c r="H451" s="4"/>
      <c r="I451" s="4"/>
      <c r="J451" s="39" t="s">
        <v>701</v>
      </c>
      <c r="K451" s="39" t="s">
        <v>702</v>
      </c>
      <c r="L451" s="39">
        <v>256</v>
      </c>
      <c r="M451" s="13">
        <v>4200</v>
      </c>
      <c r="N451" s="4"/>
      <c r="O451" s="4"/>
      <c r="P451" s="4"/>
      <c r="Q451" s="4"/>
    </row>
    <row r="452" spans="1:17" x14ac:dyDescent="0.25">
      <c r="A452" s="4"/>
      <c r="B452" s="39" t="s">
        <v>703</v>
      </c>
      <c r="C452" s="39" t="s">
        <v>704</v>
      </c>
      <c r="D452" s="39">
        <v>197</v>
      </c>
      <c r="E452" s="13">
        <v>1610</v>
      </c>
      <c r="F452" s="4"/>
      <c r="G452" s="4"/>
      <c r="H452" s="4"/>
      <c r="I452" s="4"/>
      <c r="J452" s="39" t="s">
        <v>705</v>
      </c>
      <c r="K452" s="39" t="s">
        <v>706</v>
      </c>
      <c r="L452" s="39">
        <v>280</v>
      </c>
      <c r="M452" s="13">
        <v>4410</v>
      </c>
      <c r="N452" s="4"/>
      <c r="O452" s="4"/>
      <c r="P452" s="4"/>
      <c r="Q452" s="4"/>
    </row>
    <row r="453" spans="1:17" x14ac:dyDescent="0.25">
      <c r="A453" s="4"/>
      <c r="B453" s="39" t="s">
        <v>707</v>
      </c>
      <c r="C453" s="39" t="s">
        <v>708</v>
      </c>
      <c r="D453" s="39">
        <v>222</v>
      </c>
      <c r="E453" s="13">
        <v>1680</v>
      </c>
      <c r="F453" s="4"/>
      <c r="G453" s="4"/>
      <c r="H453" s="4"/>
      <c r="I453" s="4"/>
      <c r="J453" s="39" t="s">
        <v>709</v>
      </c>
      <c r="K453" s="39" t="s">
        <v>710</v>
      </c>
      <c r="L453" s="39">
        <v>303</v>
      </c>
      <c r="M453" s="13">
        <v>4900</v>
      </c>
      <c r="N453" s="4"/>
      <c r="O453" s="4"/>
      <c r="P453" s="4"/>
      <c r="Q453" s="4"/>
    </row>
    <row r="454" spans="1:17" x14ac:dyDescent="0.25">
      <c r="A454" s="4"/>
      <c r="B454" s="39" t="s">
        <v>711</v>
      </c>
      <c r="C454" s="39" t="s">
        <v>712</v>
      </c>
      <c r="D454" s="39">
        <v>240</v>
      </c>
      <c r="E454" s="13">
        <v>2020</v>
      </c>
      <c r="F454" s="4"/>
      <c r="G454" s="4"/>
      <c r="H454" s="4"/>
      <c r="I454" s="4"/>
      <c r="J454" s="39" t="s">
        <v>713</v>
      </c>
      <c r="K454" s="39" t="s">
        <v>714</v>
      </c>
      <c r="L454" s="39">
        <v>327</v>
      </c>
      <c r="M454" s="13">
        <v>5300</v>
      </c>
      <c r="N454" s="4"/>
      <c r="O454" s="4"/>
      <c r="P454" s="4"/>
      <c r="Q454" s="4"/>
    </row>
    <row r="455" spans="1:17" x14ac:dyDescent="0.25">
      <c r="A455" s="4"/>
      <c r="B455" s="39" t="s">
        <v>715</v>
      </c>
      <c r="C455" s="39" t="s">
        <v>716</v>
      </c>
      <c r="D455" s="39">
        <v>257</v>
      </c>
      <c r="E455" s="13">
        <v>3000</v>
      </c>
      <c r="F455" s="4"/>
      <c r="G455" s="4"/>
      <c r="H455" s="4"/>
      <c r="I455" s="4"/>
      <c r="J455" s="39" t="s">
        <v>717</v>
      </c>
      <c r="K455" s="39" t="s">
        <v>718</v>
      </c>
      <c r="L455" s="39">
        <v>421</v>
      </c>
      <c r="M455" s="13">
        <v>6850</v>
      </c>
      <c r="N455" s="4"/>
      <c r="O455" s="4"/>
      <c r="P455" s="4"/>
      <c r="Q455" s="4"/>
    </row>
    <row r="456" spans="1:17" x14ac:dyDescent="0.25">
      <c r="A456" s="4"/>
      <c r="B456" s="39" t="s">
        <v>719</v>
      </c>
      <c r="C456" s="39" t="s">
        <v>720</v>
      </c>
      <c r="D456" s="39">
        <v>250</v>
      </c>
      <c r="E456" s="13">
        <v>2020</v>
      </c>
      <c r="F456" s="4"/>
      <c r="G456" s="4"/>
      <c r="H456" s="4"/>
      <c r="I456" s="4"/>
      <c r="J456" s="39" t="s">
        <v>721</v>
      </c>
      <c r="K456" s="39" t="s">
        <v>722</v>
      </c>
      <c r="L456" s="39">
        <v>445</v>
      </c>
      <c r="M456" s="13">
        <v>7200</v>
      </c>
      <c r="N456" s="4"/>
      <c r="O456" s="4"/>
      <c r="P456" s="4"/>
      <c r="Q456" s="4"/>
    </row>
    <row r="457" spans="1:17" x14ac:dyDescent="0.25">
      <c r="A457" s="4"/>
      <c r="B457" s="39" t="s">
        <v>723</v>
      </c>
      <c r="C457" s="39" t="s">
        <v>724</v>
      </c>
      <c r="D457" s="39">
        <v>285</v>
      </c>
      <c r="E457" s="13">
        <v>2450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x14ac:dyDescent="0.25">
      <c r="A458" s="4"/>
      <c r="B458" s="39" t="s">
        <v>725</v>
      </c>
      <c r="C458" s="39" t="s">
        <v>726</v>
      </c>
      <c r="D458" s="39">
        <v>338</v>
      </c>
      <c r="E458" s="13">
        <v>2150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x14ac:dyDescent="0.25">
      <c r="A459" s="4"/>
      <c r="B459" s="39" t="s">
        <v>727</v>
      </c>
      <c r="C459" s="39" t="s">
        <v>726</v>
      </c>
      <c r="D459" s="39">
        <v>338</v>
      </c>
      <c r="E459" s="13">
        <v>5040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x14ac:dyDescent="0.25">
      <c r="A460" s="4"/>
      <c r="B460" s="39" t="s">
        <v>728</v>
      </c>
      <c r="C460" s="39" t="s">
        <v>729</v>
      </c>
      <c r="D460" s="39">
        <v>375</v>
      </c>
      <c r="E460" s="13">
        <v>3750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x14ac:dyDescent="0.25">
      <c r="A461" s="4"/>
      <c r="B461" s="39" t="s">
        <v>730</v>
      </c>
      <c r="C461" s="39" t="s">
        <v>729</v>
      </c>
      <c r="D461" s="39">
        <v>375</v>
      </c>
      <c r="E461" s="13">
        <v>5520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x14ac:dyDescent="0.25">
      <c r="A462" s="4"/>
      <c r="B462" s="39" t="s">
        <v>731</v>
      </c>
      <c r="C462" s="39" t="s">
        <v>732</v>
      </c>
      <c r="D462" s="39">
        <v>410</v>
      </c>
      <c r="E462" s="13">
        <v>5740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x14ac:dyDescent="0.25">
      <c r="A463" s="4"/>
      <c r="B463" s="39" t="s">
        <v>733</v>
      </c>
      <c r="C463" s="39" t="s">
        <v>732</v>
      </c>
      <c r="D463" s="39">
        <v>410</v>
      </c>
      <c r="E463" s="13">
        <v>6180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x14ac:dyDescent="0.25">
      <c r="A464" s="4"/>
      <c r="B464" s="39" t="s">
        <v>734</v>
      </c>
      <c r="C464" s="39" t="s">
        <v>735</v>
      </c>
      <c r="D464" s="39">
        <v>428</v>
      </c>
      <c r="E464" s="13">
        <v>6290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x14ac:dyDescent="0.25">
      <c r="A465" s="4"/>
      <c r="B465" s="39" t="s">
        <v>736</v>
      </c>
      <c r="C465" s="39" t="s">
        <v>737</v>
      </c>
      <c r="D465" s="39">
        <v>463</v>
      </c>
      <c r="E465" s="13">
        <v>5540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x14ac:dyDescent="0.25">
      <c r="A466" s="4"/>
      <c r="B466" s="39" t="s">
        <v>738</v>
      </c>
      <c r="C466" s="39" t="s">
        <v>739</v>
      </c>
      <c r="D466" s="39">
        <v>500</v>
      </c>
      <c r="E466" s="13">
        <v>6950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5.75" thickBot="1" x14ac:dyDescent="0.3">
      <c r="A468" s="4"/>
      <c r="B468" s="8"/>
      <c r="C468" s="9" t="s">
        <v>740</v>
      </c>
      <c r="D468" s="19"/>
      <c r="E468" s="19"/>
      <c r="F468" s="4"/>
      <c r="G468" s="4"/>
      <c r="H468" s="4"/>
      <c r="I468" s="4"/>
      <c r="J468" s="26"/>
      <c r="K468" s="9" t="s">
        <v>741</v>
      </c>
      <c r="L468" s="9"/>
      <c r="M468" s="9"/>
      <c r="N468" s="4"/>
      <c r="O468" s="4"/>
      <c r="P468" s="4"/>
      <c r="Q468" s="4"/>
    </row>
    <row r="469" spans="1:17" x14ac:dyDescent="0.25">
      <c r="A469" s="4"/>
      <c r="B469" s="4"/>
      <c r="C469" s="4"/>
      <c r="D469" s="17"/>
      <c r="E469" s="17"/>
      <c r="F469" s="4"/>
      <c r="G469" s="4"/>
      <c r="H469" s="4"/>
      <c r="I469" s="4"/>
      <c r="J469" s="4"/>
      <c r="K469" s="4"/>
      <c r="L469" s="17"/>
      <c r="M469" s="17"/>
      <c r="N469" s="4"/>
      <c r="O469" s="4"/>
      <c r="P469" s="4"/>
      <c r="Q469" s="4"/>
    </row>
    <row r="470" spans="1:17" ht="45" x14ac:dyDescent="0.25">
      <c r="A470" s="4"/>
      <c r="B470" s="10" t="s">
        <v>4</v>
      </c>
      <c r="C470" s="11" t="s">
        <v>62</v>
      </c>
      <c r="D470" s="11" t="s">
        <v>6</v>
      </c>
      <c r="E470" s="11" t="s">
        <v>7</v>
      </c>
      <c r="F470" s="4"/>
      <c r="G470" s="4"/>
      <c r="H470" s="4"/>
      <c r="I470" s="4"/>
      <c r="J470" s="10" t="s">
        <v>4</v>
      </c>
      <c r="K470" s="11" t="s">
        <v>62</v>
      </c>
      <c r="L470" s="11" t="s">
        <v>6</v>
      </c>
      <c r="M470" s="11" t="s">
        <v>7</v>
      </c>
      <c r="N470" s="4"/>
      <c r="O470" s="4"/>
      <c r="P470" s="4"/>
      <c r="Q470" s="4"/>
    </row>
    <row r="471" spans="1:17" x14ac:dyDescent="0.25">
      <c r="A471" s="4"/>
      <c r="B471" s="39" t="s">
        <v>742</v>
      </c>
      <c r="C471" s="75" t="s">
        <v>743</v>
      </c>
      <c r="D471" s="39">
        <v>250</v>
      </c>
      <c r="E471" s="13">
        <v>3870</v>
      </c>
      <c r="F471" s="4"/>
      <c r="G471" s="4"/>
      <c r="H471" s="4"/>
      <c r="I471" s="4"/>
      <c r="J471" s="39" t="s">
        <v>744</v>
      </c>
      <c r="K471" s="76" t="s">
        <v>745</v>
      </c>
      <c r="L471" s="39">
        <v>100</v>
      </c>
      <c r="M471" s="13">
        <v>630</v>
      </c>
      <c r="N471" s="4"/>
      <c r="O471" s="4"/>
      <c r="P471" s="4"/>
      <c r="Q471" s="4"/>
    </row>
    <row r="472" spans="1:17" x14ac:dyDescent="0.25">
      <c r="A472" s="4"/>
      <c r="B472" s="39" t="s">
        <v>746</v>
      </c>
      <c r="C472" s="39" t="s">
        <v>747</v>
      </c>
      <c r="D472" s="39">
        <v>380</v>
      </c>
      <c r="E472" s="13">
        <v>4750</v>
      </c>
      <c r="F472" s="4"/>
      <c r="G472" s="4"/>
      <c r="H472" s="4"/>
      <c r="I472" s="4"/>
      <c r="J472" s="39" t="s">
        <v>748</v>
      </c>
      <c r="K472" s="39" t="s">
        <v>749</v>
      </c>
      <c r="L472" s="39">
        <v>40</v>
      </c>
      <c r="M472" s="13">
        <v>280</v>
      </c>
      <c r="N472" s="4"/>
      <c r="O472" s="4"/>
      <c r="P472" s="4"/>
      <c r="Q472" s="4"/>
    </row>
    <row r="473" spans="1:17" x14ac:dyDescent="0.25">
      <c r="A473" s="4"/>
      <c r="B473" s="39" t="s">
        <v>750</v>
      </c>
      <c r="C473" s="39" t="s">
        <v>751</v>
      </c>
      <c r="D473" s="39">
        <v>430</v>
      </c>
      <c r="E473" s="13">
        <v>6100</v>
      </c>
      <c r="F473" s="4"/>
      <c r="G473" s="4"/>
      <c r="H473" s="4"/>
      <c r="I473" s="4"/>
      <c r="N473" s="4"/>
      <c r="O473" s="4"/>
      <c r="P473" s="4"/>
      <c r="Q473" s="4"/>
    </row>
    <row r="474" spans="1:17" x14ac:dyDescent="0.25">
      <c r="A474" s="4"/>
      <c r="B474" s="39" t="s">
        <v>752</v>
      </c>
      <c r="C474" s="39" t="s">
        <v>753</v>
      </c>
      <c r="D474" s="39">
        <v>864</v>
      </c>
      <c r="E474" s="13">
        <v>18500</v>
      </c>
      <c r="F474" s="4"/>
      <c r="G474" s="4"/>
      <c r="H474" s="4"/>
      <c r="I474" s="4"/>
      <c r="J474" s="49"/>
      <c r="K474" s="49"/>
      <c r="L474" s="49"/>
      <c r="M474" s="77"/>
      <c r="N474" s="4"/>
      <c r="O474" s="4"/>
      <c r="P474" s="4"/>
      <c r="Q474" s="4"/>
    </row>
    <row r="475" spans="1:17" x14ac:dyDescent="0.25">
      <c r="A475" s="4"/>
      <c r="B475" s="39" t="s">
        <v>754</v>
      </c>
      <c r="C475" s="39" t="s">
        <v>755</v>
      </c>
      <c r="D475" s="39">
        <v>920</v>
      </c>
      <c r="E475" s="13">
        <v>19550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x14ac:dyDescent="0.25">
      <c r="A476" s="4"/>
      <c r="B476" s="39" t="s">
        <v>756</v>
      </c>
      <c r="C476" s="39" t="s">
        <v>757</v>
      </c>
      <c r="D476" s="39">
        <v>1050</v>
      </c>
      <c r="E476" s="13">
        <v>22300</v>
      </c>
      <c r="F476" s="4"/>
      <c r="G476" s="4"/>
      <c r="H476" s="4"/>
      <c r="I476" s="4"/>
      <c r="J476" s="49"/>
      <c r="K476" s="49"/>
      <c r="L476" s="49"/>
      <c r="M476" s="77"/>
      <c r="N476" s="4"/>
      <c r="O476" s="4"/>
      <c r="P476" s="4"/>
      <c r="Q476" s="4"/>
    </row>
    <row r="477" spans="1:17" x14ac:dyDescent="0.25">
      <c r="A477" s="4"/>
      <c r="B477" s="39" t="s">
        <v>758</v>
      </c>
      <c r="C477" s="39" t="s">
        <v>759</v>
      </c>
      <c r="D477" s="39">
        <v>1500</v>
      </c>
      <c r="E477" s="13">
        <v>27800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x14ac:dyDescent="0.25">
      <c r="A479" s="4"/>
      <c r="B479" s="4"/>
      <c r="C479" s="4"/>
      <c r="D479" s="17"/>
      <c r="E479" s="17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5.75" thickBot="1" x14ac:dyDescent="0.3">
      <c r="A481" s="4"/>
      <c r="B481" s="26"/>
      <c r="C481" s="26" t="s">
        <v>760</v>
      </c>
      <c r="D481" s="9"/>
      <c r="E481" s="9"/>
      <c r="F481" s="26"/>
      <c r="G481" s="4"/>
      <c r="H481" s="4"/>
      <c r="I481" s="4"/>
      <c r="J481" s="26"/>
      <c r="K481" s="26" t="s">
        <v>761</v>
      </c>
      <c r="L481" s="9"/>
      <c r="M481" s="9"/>
      <c r="N481" s="4"/>
      <c r="O481" s="4"/>
      <c r="P481" s="4"/>
      <c r="Q481" s="4"/>
    </row>
    <row r="482" spans="1:17" x14ac:dyDescent="0.25">
      <c r="A482" s="4"/>
      <c r="B482" s="4"/>
      <c r="C482" s="4"/>
      <c r="D482" s="17"/>
      <c r="E482" s="17"/>
      <c r="F482" s="4"/>
      <c r="G482" s="4"/>
      <c r="H482" s="4"/>
      <c r="I482" s="4"/>
      <c r="J482" s="4"/>
      <c r="K482" s="4"/>
      <c r="L482" s="17"/>
      <c r="M482" s="17"/>
      <c r="N482" s="4"/>
      <c r="O482" s="4"/>
      <c r="P482" s="4"/>
      <c r="Q482" s="4"/>
    </row>
    <row r="483" spans="1:17" ht="45" x14ac:dyDescent="0.25">
      <c r="A483" s="4"/>
      <c r="B483" s="10" t="s">
        <v>4</v>
      </c>
      <c r="C483" s="11" t="s">
        <v>62</v>
      </c>
      <c r="D483" s="11" t="s">
        <v>6</v>
      </c>
      <c r="E483" s="11" t="s">
        <v>7</v>
      </c>
      <c r="F483" s="4"/>
      <c r="G483" s="4"/>
      <c r="H483" s="4"/>
      <c r="I483" s="4"/>
      <c r="J483" s="10" t="s">
        <v>4</v>
      </c>
      <c r="K483" s="11" t="s">
        <v>62</v>
      </c>
      <c r="L483" s="11" t="s">
        <v>6</v>
      </c>
      <c r="M483" s="11" t="s">
        <v>7</v>
      </c>
      <c r="N483" s="4"/>
      <c r="O483" s="4"/>
      <c r="P483" s="4"/>
      <c r="Q483" s="4"/>
    </row>
    <row r="484" spans="1:17" x14ac:dyDescent="0.25">
      <c r="A484" s="4"/>
      <c r="B484" s="39" t="s">
        <v>762</v>
      </c>
      <c r="C484" s="76" t="s">
        <v>763</v>
      </c>
      <c r="D484" s="39">
        <v>400</v>
      </c>
      <c r="E484" s="13">
        <v>5150</v>
      </c>
      <c r="F484" s="4"/>
      <c r="G484" s="4"/>
      <c r="H484" s="4"/>
      <c r="I484" s="4"/>
      <c r="J484" s="39" t="s">
        <v>764</v>
      </c>
      <c r="K484" s="76" t="s">
        <v>765</v>
      </c>
      <c r="L484" s="39">
        <v>850</v>
      </c>
      <c r="M484" s="13">
        <v>9200</v>
      </c>
      <c r="N484" s="4"/>
      <c r="O484" s="4"/>
      <c r="P484" s="4"/>
      <c r="Q484" s="4"/>
    </row>
    <row r="485" spans="1:17" x14ac:dyDescent="0.25">
      <c r="A485" s="4"/>
      <c r="B485" s="39" t="s">
        <v>766</v>
      </c>
      <c r="C485" s="39" t="s">
        <v>767</v>
      </c>
      <c r="D485" s="39">
        <v>450</v>
      </c>
      <c r="E485" s="13">
        <v>5890</v>
      </c>
      <c r="F485" s="4"/>
      <c r="G485" s="4"/>
      <c r="H485" s="4"/>
      <c r="I485" s="4"/>
      <c r="J485" s="39" t="s">
        <v>768</v>
      </c>
      <c r="K485" s="39" t="s">
        <v>769</v>
      </c>
      <c r="L485" s="39">
        <v>1050</v>
      </c>
      <c r="M485" s="13">
        <v>11150</v>
      </c>
      <c r="N485" s="4"/>
      <c r="O485" s="4"/>
      <c r="P485" s="4"/>
      <c r="Q485" s="4"/>
    </row>
    <row r="486" spans="1:17" x14ac:dyDescent="0.25">
      <c r="A486" s="4"/>
      <c r="B486" s="39" t="s">
        <v>770</v>
      </c>
      <c r="C486" s="39" t="s">
        <v>771</v>
      </c>
      <c r="D486" s="39">
        <v>600</v>
      </c>
      <c r="E486" s="13">
        <v>7350</v>
      </c>
      <c r="F486" s="4"/>
      <c r="G486" s="4"/>
      <c r="H486" s="4"/>
      <c r="I486" s="4"/>
      <c r="J486" s="39" t="s">
        <v>772</v>
      </c>
      <c r="K486" s="39" t="s">
        <v>773</v>
      </c>
      <c r="L486" s="39">
        <v>1250</v>
      </c>
      <c r="M486" s="13">
        <v>12700</v>
      </c>
      <c r="N486" s="4"/>
      <c r="O486" s="4"/>
      <c r="P486" s="4"/>
      <c r="Q486" s="4"/>
    </row>
    <row r="487" spans="1:17" ht="30" x14ac:dyDescent="0.25">
      <c r="A487" s="4"/>
      <c r="B487" s="39" t="s">
        <v>774</v>
      </c>
      <c r="C487" s="39" t="s">
        <v>775</v>
      </c>
      <c r="D487" s="39">
        <v>130</v>
      </c>
      <c r="E487" s="13">
        <v>3800</v>
      </c>
      <c r="F487" s="4"/>
      <c r="G487" s="4"/>
      <c r="H487" s="4"/>
      <c r="I487" s="4"/>
      <c r="J487" s="39" t="s">
        <v>776</v>
      </c>
      <c r="K487" s="39" t="s">
        <v>777</v>
      </c>
      <c r="L487" s="39">
        <v>70</v>
      </c>
      <c r="M487" s="13">
        <v>1050</v>
      </c>
      <c r="N487" s="4"/>
      <c r="O487" s="4"/>
      <c r="P487" s="4"/>
      <c r="Q487" s="4"/>
    </row>
    <row r="488" spans="1:17" ht="30" x14ac:dyDescent="0.25">
      <c r="A488" s="4"/>
      <c r="B488" s="39" t="s">
        <v>778</v>
      </c>
      <c r="C488" s="39" t="s">
        <v>779</v>
      </c>
      <c r="D488" s="39">
        <v>180</v>
      </c>
      <c r="E488" s="13">
        <v>5300</v>
      </c>
      <c r="F488" s="4"/>
      <c r="G488" s="4"/>
      <c r="H488" s="4"/>
      <c r="I488" s="4"/>
      <c r="N488" s="4"/>
      <c r="O488" s="4"/>
      <c r="P488" s="4"/>
      <c r="Q488" s="4"/>
    </row>
    <row r="489" spans="1:17" ht="30" x14ac:dyDescent="0.25">
      <c r="A489" s="4"/>
      <c r="B489" s="39" t="s">
        <v>780</v>
      </c>
      <c r="C489" s="39" t="s">
        <v>781</v>
      </c>
      <c r="D489" s="39">
        <v>300</v>
      </c>
      <c r="E489" s="13">
        <v>6600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x14ac:dyDescent="0.25">
      <c r="A490" s="4"/>
      <c r="B490" s="39" t="s">
        <v>782</v>
      </c>
      <c r="C490" s="39" t="s">
        <v>783</v>
      </c>
      <c r="D490" s="39">
        <v>40</v>
      </c>
      <c r="E490" s="13">
        <v>630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x14ac:dyDescent="0.25">
      <c r="A491" s="4"/>
      <c r="B491" s="4"/>
      <c r="C491" s="4"/>
      <c r="D491" s="17"/>
      <c r="E491" s="17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5.75" thickBot="1" x14ac:dyDescent="0.3">
      <c r="A492" s="4"/>
      <c r="B492" s="97" t="s">
        <v>784</v>
      </c>
      <c r="C492" s="98"/>
      <c r="D492" s="98"/>
      <c r="E492" s="17"/>
      <c r="F492" s="4"/>
      <c r="G492" s="4"/>
      <c r="H492" s="4"/>
      <c r="I492" s="4"/>
      <c r="J492" s="26"/>
      <c r="K492" s="9" t="s">
        <v>785</v>
      </c>
      <c r="L492" s="9"/>
      <c r="M492" s="9"/>
      <c r="N492" s="4"/>
      <c r="O492" s="4"/>
      <c r="P492" s="4"/>
      <c r="Q492" s="4"/>
    </row>
    <row r="493" spans="1:17" x14ac:dyDescent="0.25">
      <c r="A493" s="4"/>
      <c r="B493" s="4"/>
      <c r="C493" s="4"/>
      <c r="D493" s="17"/>
      <c r="E493" s="17"/>
      <c r="F493" s="4"/>
      <c r="G493" s="4"/>
      <c r="H493" s="4"/>
      <c r="I493" s="4"/>
      <c r="J493" s="4"/>
      <c r="K493" s="4"/>
      <c r="L493" s="17"/>
      <c r="M493" s="17"/>
      <c r="N493" s="4"/>
      <c r="O493" s="4"/>
      <c r="P493" s="4"/>
      <c r="Q493" s="4"/>
    </row>
    <row r="494" spans="1:17" ht="45" x14ac:dyDescent="0.25">
      <c r="A494" s="4"/>
      <c r="B494" s="10" t="s">
        <v>4</v>
      </c>
      <c r="C494" s="11" t="s">
        <v>62</v>
      </c>
      <c r="D494" s="11" t="s">
        <v>6</v>
      </c>
      <c r="E494" s="11" t="s">
        <v>7</v>
      </c>
      <c r="F494" s="4"/>
      <c r="G494" s="4"/>
      <c r="H494" s="4"/>
      <c r="I494" s="4"/>
      <c r="J494" s="10" t="s">
        <v>4</v>
      </c>
      <c r="K494" s="11" t="s">
        <v>786</v>
      </c>
      <c r="L494" s="11" t="s">
        <v>6</v>
      </c>
      <c r="M494" s="11" t="s">
        <v>7</v>
      </c>
      <c r="N494" s="4"/>
      <c r="O494" s="4"/>
      <c r="P494" s="4"/>
      <c r="Q494" s="4"/>
    </row>
    <row r="495" spans="1:17" x14ac:dyDescent="0.25">
      <c r="A495" s="4"/>
      <c r="B495" s="39" t="s">
        <v>787</v>
      </c>
      <c r="C495" s="78" t="s">
        <v>788</v>
      </c>
      <c r="D495" s="39">
        <v>375</v>
      </c>
      <c r="E495" s="13">
        <v>7700</v>
      </c>
      <c r="F495" s="4"/>
      <c r="G495" s="4"/>
      <c r="H495" s="4"/>
      <c r="I495" s="4"/>
      <c r="J495" s="39" t="s">
        <v>789</v>
      </c>
      <c r="K495" s="39" t="s">
        <v>790</v>
      </c>
      <c r="L495" s="39">
        <v>85</v>
      </c>
      <c r="M495" s="39">
        <v>630</v>
      </c>
      <c r="N495" s="4"/>
      <c r="O495" s="4"/>
      <c r="P495" s="4"/>
      <c r="Q495" s="4"/>
    </row>
    <row r="496" spans="1:17" ht="30" x14ac:dyDescent="0.25">
      <c r="A496" s="4"/>
      <c r="B496" s="39" t="s">
        <v>791</v>
      </c>
      <c r="C496" s="78" t="s">
        <v>792</v>
      </c>
      <c r="D496" s="39">
        <v>1525</v>
      </c>
      <c r="E496" s="13">
        <v>11050</v>
      </c>
      <c r="F496" s="4"/>
      <c r="G496" s="4"/>
      <c r="H496" s="4"/>
      <c r="I496" s="4"/>
      <c r="J496" s="39" t="s">
        <v>789</v>
      </c>
      <c r="K496" s="39" t="s">
        <v>793</v>
      </c>
      <c r="L496" s="39">
        <v>55</v>
      </c>
      <c r="M496" s="39">
        <v>530</v>
      </c>
      <c r="N496" s="4"/>
      <c r="O496" s="4"/>
      <c r="P496" s="4"/>
      <c r="Q496" s="4"/>
    </row>
    <row r="497" spans="1:17" x14ac:dyDescent="0.25">
      <c r="A497" s="4"/>
      <c r="B497" s="39" t="s">
        <v>794</v>
      </c>
      <c r="C497" s="78" t="s">
        <v>795</v>
      </c>
      <c r="D497" s="39">
        <v>1270</v>
      </c>
      <c r="E497" s="13">
        <v>9250</v>
      </c>
      <c r="F497" s="4"/>
      <c r="G497" s="4"/>
      <c r="H497" s="4"/>
      <c r="I497" s="4"/>
      <c r="J497" s="49"/>
      <c r="K497" s="49"/>
      <c r="L497" s="49"/>
      <c r="M497" s="49"/>
      <c r="N497" s="4"/>
      <c r="O497" s="4"/>
      <c r="P497" s="4"/>
      <c r="Q497" s="4"/>
    </row>
    <row r="498" spans="1:17" x14ac:dyDescent="0.25">
      <c r="A498" s="4"/>
      <c r="B498" s="39" t="s">
        <v>796</v>
      </c>
      <c r="C498" s="78" t="s">
        <v>795</v>
      </c>
      <c r="D498" s="10">
        <v>1270</v>
      </c>
      <c r="E498" s="13">
        <v>9500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x14ac:dyDescent="0.25">
      <c r="A499" s="4"/>
      <c r="B499" s="39" t="s">
        <v>797</v>
      </c>
      <c r="C499" s="78" t="s">
        <v>798</v>
      </c>
      <c r="D499" s="10">
        <v>393</v>
      </c>
      <c r="E499" s="13">
        <v>3150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x14ac:dyDescent="0.25">
      <c r="A500" s="4"/>
      <c r="B500" s="39" t="s">
        <v>799</v>
      </c>
      <c r="C500" s="78" t="s">
        <v>800</v>
      </c>
      <c r="D500" s="10">
        <v>575</v>
      </c>
      <c r="E500" s="13">
        <v>4420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</sheetData>
  <sheetProtection algorithmName="SHA-512" hashValue="CMEed83RVmAcK3DNTlwHtGfSAnHjjrWWudyxMLFklyPMSwR1FdGUPns9W+fsK0x/DWaKR5MZpyLcvtLbPBzkiA==" saltValue="COi7bVhBb1JdZJrV4OYB9A==" spinCount="100000" sheet="1" formatCells="0" formatColumns="0" formatRows="0" insertColumns="0" insertRows="0" insertHyperlinks="0" deleteColumns="0" deleteRows="0" sort="0" autoFilter="0" pivotTables="0"/>
  <mergeCells count="4">
    <mergeCell ref="A1:P4"/>
    <mergeCell ref="J277:M277"/>
    <mergeCell ref="J295:M295"/>
    <mergeCell ref="B492:D492"/>
  </mergeCells>
  <phoneticPr fontId="19" type="noConversion"/>
  <pageMargins left="0.7" right="0.7" top="0.75" bottom="0.75" header="0.3" footer="0.3"/>
  <pageSetup paperSize="9" orientation="portrait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2024-02-27T03:27:46Z</dcterms:created>
  <dcterms:modified xsi:type="dcterms:W3CDTF">2024-03-22T04:01:46Z</dcterms:modified>
</cp:coreProperties>
</file>